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8475" windowHeight="6150" activeTab="3"/>
  </bookViews>
  <sheets>
    <sheet name="Income Statement" sheetId="1" r:id="rId1"/>
    <sheet name="Balance Sheet" sheetId="2" r:id="rId2"/>
    <sheet name="Equity" sheetId="4" r:id="rId3"/>
    <sheet name="Cash Flow" sheetId="3" r:id="rId4"/>
  </sheets>
  <definedNames>
    <definedName name="_xlnm.Print_Area" localSheetId="1">'Balance Sheet'!$A$1:$H$58</definedName>
    <definedName name="_xlnm.Print_Area" localSheetId="3">'Cash Flow'!$A$1:$J$46</definedName>
    <definedName name="_xlnm.Print_Area" localSheetId="2">Equity!$A$1:$S$42</definedName>
    <definedName name="_xlnm.Print_Area" localSheetId="0">'Income Statement'!$A$1:$M$55</definedName>
  </definedNames>
  <calcPr calcId="125725"/>
</workbook>
</file>

<file path=xl/calcChain.xml><?xml version="1.0" encoding="utf-8"?>
<calcChain xmlns="http://schemas.openxmlformats.org/spreadsheetml/2006/main">
  <c r="H25" i="2"/>
  <c r="O23" i="4"/>
  <c r="S23" s="1"/>
  <c r="J21" i="3"/>
  <c r="H21"/>
  <c r="G44" i="1" l="1"/>
  <c r="K30" i="4"/>
  <c r="K32" s="1"/>
  <c r="K38" s="1"/>
  <c r="F16" i="2"/>
  <c r="Q30" i="4"/>
  <c r="Q32" s="1"/>
  <c r="O36"/>
  <c r="S36" s="1"/>
  <c r="O34"/>
  <c r="S34" s="1"/>
  <c r="O28"/>
  <c r="S28" s="1"/>
  <c r="O26"/>
  <c r="S26" s="1"/>
  <c r="O20"/>
  <c r="S20" s="1"/>
  <c r="O18"/>
  <c r="S18" s="1"/>
  <c r="H33" i="2"/>
  <c r="H35" s="1"/>
  <c r="H54" s="1"/>
  <c r="F33"/>
  <c r="F35" s="1"/>
  <c r="F54" s="1"/>
  <c r="Q38" i="4" l="1"/>
  <c r="O30"/>
  <c r="J37" i="3" l="1"/>
  <c r="H37"/>
  <c r="F49" i="2" l="1"/>
  <c r="H26" i="3"/>
  <c r="H28" s="1"/>
  <c r="M19" i="1"/>
  <c r="M27" s="1"/>
  <c r="M31" s="1"/>
  <c r="K19"/>
  <c r="K27" s="1"/>
  <c r="K31" s="1"/>
  <c r="K46" s="1"/>
  <c r="I19"/>
  <c r="I27" s="1"/>
  <c r="I31" s="1"/>
  <c r="G19"/>
  <c r="G27" s="1"/>
  <c r="G31" s="1"/>
  <c r="G46" s="1"/>
  <c r="J26" i="3"/>
  <c r="J28" s="1"/>
  <c r="J33"/>
  <c r="H33"/>
  <c r="M30" i="4"/>
  <c r="M32" s="1"/>
  <c r="G30"/>
  <c r="G32" s="1"/>
  <c r="G38" s="1"/>
  <c r="E30"/>
  <c r="H22" i="2"/>
  <c r="H24" s="1"/>
  <c r="F22"/>
  <c r="F24" s="1"/>
  <c r="F25" s="1"/>
  <c r="I30" i="4"/>
  <c r="I32" s="1"/>
  <c r="H43" i="2"/>
  <c r="F43"/>
  <c r="H16"/>
  <c r="H49"/>
  <c r="J19" i="1"/>
  <c r="N19"/>
  <c r="N27"/>
  <c r="N31" s="1"/>
  <c r="J31"/>
  <c r="E32" i="4" l="1"/>
  <c r="E38" s="1"/>
  <c r="M50" i="1"/>
  <c r="M37"/>
  <c r="K50"/>
  <c r="K37"/>
  <c r="I50"/>
  <c r="I37"/>
  <c r="G50"/>
  <c r="G37"/>
  <c r="M38" i="4"/>
  <c r="O32"/>
  <c r="H39" i="3"/>
  <c r="H41" s="1"/>
  <c r="F50" i="2"/>
  <c r="F52" s="1"/>
  <c r="H50"/>
  <c r="H52" s="1"/>
  <c r="J39" i="3"/>
  <c r="J41" s="1"/>
  <c r="S30" i="4"/>
  <c r="I38"/>
  <c r="I44" i="1"/>
  <c r="I46"/>
  <c r="M46"/>
  <c r="M44"/>
  <c r="K44"/>
  <c r="O38" i="4" l="1"/>
  <c r="S32"/>
  <c r="S38" s="1"/>
</calcChain>
</file>

<file path=xl/sharedStrings.xml><?xml version="1.0" encoding="utf-8"?>
<sst xmlns="http://schemas.openxmlformats.org/spreadsheetml/2006/main" count="192" uniqueCount="150">
  <si>
    <t>Cash &amp; Cash Equivalents as at 1 January</t>
  </si>
  <si>
    <t>Retirement benefits</t>
  </si>
  <si>
    <t>Total</t>
  </si>
  <si>
    <t>Revenue</t>
  </si>
  <si>
    <t>Cost of sales</t>
  </si>
  <si>
    <t>Property, plant and equipment</t>
  </si>
  <si>
    <t>Inventories</t>
  </si>
  <si>
    <t>Trade and other receivables</t>
  </si>
  <si>
    <t>Condensed Consolidated Statement Of Changes In Equity (unaudited)</t>
  </si>
  <si>
    <t>Cash flow from operations</t>
  </si>
  <si>
    <t>Share Capital</t>
  </si>
  <si>
    <t>Cash and bank balances</t>
  </si>
  <si>
    <t>Group</t>
  </si>
  <si>
    <t>RM'000</t>
  </si>
  <si>
    <t>Changes in working capital</t>
  </si>
  <si>
    <t>MENTIGA CORPORATION BERHAD</t>
  </si>
  <si>
    <t>(These figures have not been audited)</t>
  </si>
  <si>
    <t>INDIVIDUAL QUARTER</t>
  </si>
  <si>
    <t>CUMULATIVE QUARTER</t>
  </si>
  <si>
    <t xml:space="preserve">Current </t>
  </si>
  <si>
    <t>Comparative</t>
  </si>
  <si>
    <t>quarter ended</t>
  </si>
  <si>
    <t>year to date</t>
  </si>
  <si>
    <t>(a)</t>
  </si>
  <si>
    <t>(b)</t>
  </si>
  <si>
    <t>(c)</t>
  </si>
  <si>
    <t>(d)</t>
  </si>
  <si>
    <t>(e)</t>
  </si>
  <si>
    <t>Administrative expenses</t>
  </si>
  <si>
    <t>(f)</t>
  </si>
  <si>
    <t>(g)</t>
  </si>
  <si>
    <t>(h)</t>
  </si>
  <si>
    <t>Finance costs</t>
  </si>
  <si>
    <t>(i)</t>
  </si>
  <si>
    <t>(k)</t>
  </si>
  <si>
    <t>(l)</t>
  </si>
  <si>
    <t xml:space="preserve">Fully diluted </t>
  </si>
  <si>
    <t>AS AT END OF</t>
  </si>
  <si>
    <t>AS AT PRECEDING</t>
  </si>
  <si>
    <t>FINANCIAL YEAR END</t>
  </si>
  <si>
    <t>Borrowings (interest bearing)</t>
  </si>
  <si>
    <t>Reserves</t>
  </si>
  <si>
    <t>CONDENSED CONSOLIDATED STATEMENT OF CHANGES IN EQUITY</t>
  </si>
  <si>
    <t>Share</t>
  </si>
  <si>
    <t>Capital</t>
  </si>
  <si>
    <t>CASH FLOWS FROM OPERATING ACTIVITIES</t>
  </si>
  <si>
    <t>Adjustments for :</t>
  </si>
  <si>
    <t>-inventories</t>
  </si>
  <si>
    <t>-receivables, deposits and prepayment</t>
  </si>
  <si>
    <t>-payables</t>
  </si>
  <si>
    <t>CASH FLOWS FROM INVESTING ACTIVITIES</t>
  </si>
  <si>
    <t>CASH FLOWS FROM FINANCING ACTIVITIES</t>
  </si>
  <si>
    <t>Cash &amp; Cash Equivalents at end of period</t>
  </si>
  <si>
    <t xml:space="preserve">Current year </t>
  </si>
  <si>
    <t xml:space="preserve">Comparative year </t>
  </si>
  <si>
    <t>to date</t>
  </si>
  <si>
    <t>(j)</t>
  </si>
  <si>
    <t>Non current liabilities</t>
  </si>
  <si>
    <t>Retirement benefits paid</t>
  </si>
  <si>
    <t>Net (decrease)/increase in Cash &amp; Cash Equivalents</t>
  </si>
  <si>
    <t>- additions</t>
  </si>
  <si>
    <t>Other income</t>
  </si>
  <si>
    <t>Income tax expenses</t>
  </si>
  <si>
    <t>Attributable to:</t>
  </si>
  <si>
    <t>Equity holders of the parent</t>
  </si>
  <si>
    <t>Minority interest</t>
  </si>
  <si>
    <t>Retained loss</t>
  </si>
  <si>
    <t>Total equity</t>
  </si>
  <si>
    <t>Attributable to equity holders of the parent</t>
  </si>
  <si>
    <t>Loss</t>
  </si>
  <si>
    <t>UNAUDITED</t>
  </si>
  <si>
    <t>AUDITED</t>
  </si>
  <si>
    <t>CURRENT QUARTER</t>
  </si>
  <si>
    <t>Redeemable Convertible Preference Shares</t>
  </si>
  <si>
    <t>Deferred tax liabilities</t>
  </si>
  <si>
    <t>Revaluation and other reserves</t>
  </si>
  <si>
    <t>Basic earning per share (based on</t>
  </si>
  <si>
    <t>ordinary shares) (sen)</t>
  </si>
  <si>
    <t>Revaluation</t>
  </si>
  <si>
    <t xml:space="preserve">Accumulated </t>
  </si>
  <si>
    <t>- depreciation</t>
  </si>
  <si>
    <t>Share options</t>
  </si>
  <si>
    <t>Transfer from deferred tax liability</t>
  </si>
  <si>
    <t>weighted average 60,000,000</t>
  </si>
  <si>
    <t>(Company No. 10289-K)</t>
  </si>
  <si>
    <t>Net cash flow (used in) / from financing activities</t>
  </si>
  <si>
    <t xml:space="preserve">       Net cash flow (used in) / from operating activities</t>
  </si>
  <si>
    <t>Provision for retirement benefit</t>
  </si>
  <si>
    <t>Non-current assets</t>
  </si>
  <si>
    <t>Current assets</t>
  </si>
  <si>
    <t>Current liabilities</t>
  </si>
  <si>
    <t>Equity</t>
  </si>
  <si>
    <t>Net cash flow (used in) / from investing activities</t>
  </si>
  <si>
    <t>Interest expense</t>
  </si>
  <si>
    <t>Trade and other payables</t>
  </si>
  <si>
    <t>Total assets</t>
  </si>
  <si>
    <t>Capital and reserves attributable to equity holders</t>
  </si>
  <si>
    <t>ASSETS</t>
  </si>
  <si>
    <t>EQUITY</t>
  </si>
  <si>
    <t>LIABILITIES</t>
  </si>
  <si>
    <t>Total liabilities</t>
  </si>
  <si>
    <t>Total equity and liabilities</t>
  </si>
  <si>
    <t xml:space="preserve">   of the Company</t>
  </si>
  <si>
    <t>Net assets per share (RM)</t>
  </si>
  <si>
    <t>Profit/(loss)  before Tax</t>
  </si>
  <si>
    <t>Profit/(loss) for the period</t>
  </si>
  <si>
    <t>Balance as at 31 December 2009</t>
  </si>
  <si>
    <t>Proceed from borrowings</t>
  </si>
  <si>
    <t xml:space="preserve">Dividend paid for the year ended </t>
  </si>
  <si>
    <t>Minority</t>
  </si>
  <si>
    <t>Interests</t>
  </si>
  <si>
    <t>Condensed Consolidated Statement Of Comprehensive Income</t>
  </si>
  <si>
    <t xml:space="preserve">(The Condensed Consolidated Statement Of Comprehensive Income should be read in conjunction with the Audited Financial </t>
  </si>
  <si>
    <t>(The Condensed Consolidated Statement Of Financial Position should be read in conjunction with the Audited</t>
  </si>
  <si>
    <t>(The Condensed Consolidated Statements Of Changes In Equity should be read in conjunction with the Audited Financial Statements</t>
  </si>
  <si>
    <t xml:space="preserve">   for the period</t>
  </si>
  <si>
    <t>(m)</t>
  </si>
  <si>
    <t>(n)</t>
  </si>
  <si>
    <t>Total comprehensive income / (loss)</t>
  </si>
  <si>
    <t>Other comprehensive income/(loss)</t>
  </si>
  <si>
    <t xml:space="preserve">   net of tax</t>
  </si>
  <si>
    <t>Statements)</t>
  </si>
  <si>
    <t>Equity attributable to equity holders of the parent</t>
  </si>
  <si>
    <t>to the Interim Financial Statements)</t>
  </si>
  <si>
    <t>Condensed Consolidated Statement Of Cash Flows</t>
  </si>
  <si>
    <t>(The Condensed Consolidated Statement Of Cash Flows should be read in conjunction with the Audited Financial</t>
  </si>
  <si>
    <t>Interim Financial Statements)</t>
  </si>
  <si>
    <t>31 December 2009</t>
  </si>
  <si>
    <t>31 DECEMBER 2010</t>
  </si>
  <si>
    <t>Balance as at 31 December 2010</t>
  </si>
  <si>
    <t>Other</t>
  </si>
  <si>
    <t>Equity component of Redeemable Convertible</t>
  </si>
  <si>
    <t>Preference Shares</t>
  </si>
  <si>
    <t>Net profit/(loss) for the year atrributable to equity holders of Company</t>
  </si>
  <si>
    <t>Statements for the year ended 31 December 2010 and the accompanying explanatory notes attached to the Interim Financial</t>
  </si>
  <si>
    <t>Financial Statements for the year ended 31 December 2010 and the accompanying explanatory notes attached</t>
  </si>
  <si>
    <t>Total comprehensive loss for the period</t>
  </si>
  <si>
    <t>At 31 December 2010</t>
  </si>
  <si>
    <t>for the year ended 31 December 2010 and the accompanying explanatory notes attached to the Interim Financial Statements)</t>
  </si>
  <si>
    <t>Statements for the year ended 31 December 2010 and the accompanying explanatory notes attached to the</t>
  </si>
  <si>
    <t>Land held for development</t>
  </si>
  <si>
    <t>Condensed Consolidated Statement Of Financial Position (unaudited)</t>
  </si>
  <si>
    <t>For the financial period ended 30 June 2011</t>
  </si>
  <si>
    <t>30 June 2011</t>
  </si>
  <si>
    <t>30 June 2010</t>
  </si>
  <si>
    <t>As at 30 June 2011</t>
  </si>
  <si>
    <t>30 JUNE 2011</t>
  </si>
  <si>
    <t>Balance as at 30 June 2011</t>
  </si>
  <si>
    <t>Gross profit/(loss)</t>
  </si>
  <si>
    <t>Total Comprehensive income for the period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</si>
</sst>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 [$€]* #,##0.00_ ;_ [$€]* \-#,##0.00_ ;_ [$€]* &quot;-&quot;??_ ;_ @_ "/>
    <numFmt numFmtId="165" formatCode="_(* #,##0_);_(* \(#,##0\);_(* &quot;-&quot;??_);_(@_)"/>
  </numFmts>
  <fonts count="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165" fontId="4" fillId="0" borderId="0" xfId="1" applyNumberFormat="1" applyFont="1" applyFill="1"/>
    <xf numFmtId="165" fontId="3" fillId="0" borderId="0" xfId="1" applyNumberFormat="1" applyFont="1" applyFill="1" applyAlignment="1">
      <alignment horizontal="centerContinuous"/>
    </xf>
    <xf numFmtId="165" fontId="3" fillId="0" borderId="0" xfId="1" applyNumberFormat="1" applyFont="1" applyFill="1" applyAlignment="1">
      <alignment horizontal="center"/>
    </xf>
    <xf numFmtId="165" fontId="3" fillId="0" borderId="0" xfId="1" applyNumberFormat="1" applyFont="1" applyFill="1"/>
    <xf numFmtId="165" fontId="3" fillId="0" borderId="0" xfId="1" quotePrefix="1" applyNumberFormat="1" applyFont="1" applyFill="1" applyAlignment="1">
      <alignment horizontal="center"/>
    </xf>
    <xf numFmtId="165" fontId="4" fillId="0" borderId="0" xfId="1" applyNumberFormat="1" applyFont="1" applyFill="1" applyBorder="1"/>
    <xf numFmtId="165" fontId="4" fillId="0" borderId="0" xfId="1" applyNumberFormat="1" applyFont="1" applyFill="1" applyBorder="1" applyAlignment="1">
      <alignment horizontal="center"/>
    </xf>
    <xf numFmtId="165" fontId="4" fillId="0" borderId="1" xfId="1" applyNumberFormat="1" applyFont="1" applyFill="1" applyBorder="1"/>
    <xf numFmtId="165" fontId="3" fillId="0" borderId="0" xfId="1" applyNumberFormat="1" applyFont="1" applyFill="1" applyBorder="1"/>
    <xf numFmtId="165" fontId="4" fillId="0" borderId="0" xfId="1" quotePrefix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Alignment="1">
      <alignment horizontal="center"/>
    </xf>
    <xf numFmtId="165" fontId="4" fillId="0" borderId="2" xfId="1" applyNumberFormat="1" applyFont="1" applyFill="1" applyBorder="1"/>
    <xf numFmtId="165" fontId="4" fillId="0" borderId="0" xfId="1" applyNumberFormat="1" applyFont="1" applyFill="1" applyAlignment="1">
      <alignment horizontal="right"/>
    </xf>
    <xf numFmtId="165" fontId="3" fillId="0" borderId="0" xfId="1" quotePrefix="1" applyNumberFormat="1" applyFont="1" applyFill="1" applyBorder="1" applyAlignment="1">
      <alignment horizontal="center"/>
    </xf>
    <xf numFmtId="165" fontId="4" fillId="0" borderId="3" xfId="1" quotePrefix="1" applyNumberFormat="1" applyFont="1" applyFill="1" applyBorder="1"/>
    <xf numFmtId="165" fontId="4" fillId="0" borderId="0" xfId="1" quotePrefix="1" applyNumberFormat="1" applyFont="1" applyFill="1" applyBorder="1"/>
    <xf numFmtId="165" fontId="4" fillId="0" borderId="3" xfId="1" applyNumberFormat="1" applyFont="1" applyFill="1" applyBorder="1"/>
    <xf numFmtId="165" fontId="4" fillId="0" borderId="4" xfId="1" applyNumberFormat="1" applyFont="1" applyFill="1" applyBorder="1"/>
    <xf numFmtId="165" fontId="4" fillId="0" borderId="5" xfId="1" applyNumberFormat="1" applyFont="1" applyFill="1" applyBorder="1"/>
    <xf numFmtId="165" fontId="4" fillId="0" borderId="6" xfId="1" applyNumberFormat="1" applyFont="1" applyFill="1" applyBorder="1"/>
    <xf numFmtId="165" fontId="4" fillId="0" borderId="7" xfId="1" applyNumberFormat="1" applyFont="1" applyFill="1" applyBorder="1"/>
    <xf numFmtId="165" fontId="4" fillId="0" borderId="5" xfId="1" quotePrefix="1" applyNumberFormat="1" applyFont="1" applyFill="1" applyBorder="1"/>
    <xf numFmtId="165" fontId="4" fillId="0" borderId="0" xfId="1" quotePrefix="1" applyNumberFormat="1" applyFont="1" applyFill="1"/>
    <xf numFmtId="165" fontId="4" fillId="0" borderId="8" xfId="1" applyNumberFormat="1" applyFont="1" applyFill="1" applyBorder="1"/>
    <xf numFmtId="0" fontId="4" fillId="0" borderId="0" xfId="3" applyFont="1"/>
    <xf numFmtId="0" fontId="3" fillId="0" borderId="0" xfId="3" quotePrefix="1" applyFont="1" applyAlignment="1">
      <alignment horizontal="left"/>
    </xf>
    <xf numFmtId="0" fontId="3" fillId="0" borderId="0" xfId="3" applyFont="1" applyAlignment="1">
      <alignment horizontal="center"/>
    </xf>
    <xf numFmtId="0" fontId="3" fillId="0" borderId="0" xfId="3" applyFont="1" applyAlignment="1">
      <alignment horizontal="left"/>
    </xf>
    <xf numFmtId="0" fontId="3" fillId="0" borderId="0" xfId="3" applyFont="1"/>
    <xf numFmtId="0" fontId="3" fillId="0" borderId="1" xfId="3" applyFont="1" applyBorder="1" applyAlignment="1">
      <alignment horizontal="center"/>
    </xf>
    <xf numFmtId="0" fontId="3" fillId="0" borderId="0" xfId="3" applyFont="1" applyBorder="1"/>
    <xf numFmtId="0" fontId="3" fillId="0" borderId="0" xfId="3" applyFont="1" applyAlignment="1">
      <alignment horizontal="right"/>
    </xf>
    <xf numFmtId="165" fontId="4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center"/>
    </xf>
    <xf numFmtId="165" fontId="4" fillId="0" borderId="0" xfId="1" applyNumberFormat="1" applyFont="1"/>
    <xf numFmtId="165" fontId="3" fillId="0" borderId="0" xfId="1" applyNumberFormat="1" applyFont="1" applyAlignment="1">
      <alignment horizontal="center"/>
    </xf>
    <xf numFmtId="165" fontId="4" fillId="0" borderId="0" xfId="1" applyNumberFormat="1" applyFont="1" applyBorder="1"/>
    <xf numFmtId="165" fontId="4" fillId="0" borderId="8" xfId="1" applyNumberFormat="1" applyFont="1" applyBorder="1"/>
    <xf numFmtId="0" fontId="4" fillId="0" borderId="0" xfId="3" applyFont="1" applyBorder="1"/>
    <xf numFmtId="0" fontId="3" fillId="0" borderId="0" xfId="3" applyFont="1" applyBorder="1" applyAlignment="1">
      <alignment horizontal="right"/>
    </xf>
    <xf numFmtId="165" fontId="3" fillId="0" borderId="0" xfId="1" applyNumberFormat="1" applyFont="1" applyFill="1" applyBorder="1" applyAlignment="1">
      <alignment horizontal="centerContinuous"/>
    </xf>
    <xf numFmtId="165" fontId="4" fillId="0" borderId="3" xfId="1" applyNumberFormat="1" applyFont="1" applyFill="1" applyBorder="1" applyAlignment="1">
      <alignment horizontal="right"/>
    </xf>
    <xf numFmtId="0" fontId="4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left"/>
    </xf>
    <xf numFmtId="0" fontId="4" fillId="0" borderId="0" xfId="0" quotePrefix="1" applyFont="1" applyFill="1" applyAlignment="1">
      <alignment horizontal="center"/>
    </xf>
    <xf numFmtId="165" fontId="4" fillId="0" borderId="0" xfId="0" applyNumberFormat="1" applyFont="1" applyFill="1"/>
    <xf numFmtId="165" fontId="3" fillId="0" borderId="0" xfId="0" applyNumberFormat="1" applyFont="1" applyFill="1"/>
    <xf numFmtId="165" fontId="3" fillId="0" borderId="0" xfId="0" applyNumberFormat="1" applyFont="1" applyFill="1" applyBorder="1"/>
    <xf numFmtId="0" fontId="4" fillId="0" borderId="0" xfId="0" applyFont="1" applyFill="1" applyBorder="1"/>
    <xf numFmtId="165" fontId="4" fillId="0" borderId="0" xfId="0" applyNumberFormat="1" applyFont="1" applyFill="1" applyBorder="1"/>
    <xf numFmtId="0" fontId="4" fillId="0" borderId="0" xfId="0" applyFont="1" applyFill="1" applyAlignment="1">
      <alignment horizontal="left"/>
    </xf>
    <xf numFmtId="43" fontId="4" fillId="0" borderId="0" xfId="1" applyNumberFormat="1" applyFont="1" applyFill="1"/>
    <xf numFmtId="0" fontId="3" fillId="0" borderId="0" xfId="0" applyFont="1" applyFill="1" applyAlignment="1">
      <alignment horizontal="centerContinuous"/>
    </xf>
    <xf numFmtId="0" fontId="4" fillId="0" borderId="0" xfId="0" quotePrefix="1" applyFont="1" applyFill="1"/>
    <xf numFmtId="0" fontId="7" fillId="0" borderId="0" xfId="0" applyFont="1" applyFill="1"/>
    <xf numFmtId="43" fontId="4" fillId="0" borderId="0" xfId="1" applyFont="1" applyFill="1" applyBorder="1"/>
    <xf numFmtId="43" fontId="4" fillId="0" borderId="0" xfId="1" applyFont="1" applyFill="1"/>
    <xf numFmtId="165" fontId="4" fillId="0" borderId="1" xfId="1" applyNumberFormat="1" applyFont="1" applyFill="1" applyBorder="1" applyAlignment="1">
      <alignment horizontal="right"/>
    </xf>
    <xf numFmtId="165" fontId="4" fillId="0" borderId="0" xfId="3" applyNumberFormat="1" applyFont="1"/>
    <xf numFmtId="0" fontId="4" fillId="0" borderId="0" xfId="3" applyFont="1" applyAlignment="1">
      <alignment horizontal="center"/>
    </xf>
    <xf numFmtId="165" fontId="6" fillId="0" borderId="0" xfId="1" applyNumberFormat="1" applyFont="1" applyFill="1" applyBorder="1" applyAlignment="1">
      <alignment vertical="justify"/>
    </xf>
    <xf numFmtId="165" fontId="4" fillId="0" borderId="9" xfId="1" applyNumberFormat="1" applyFont="1" applyFill="1" applyBorder="1"/>
    <xf numFmtId="15" fontId="4" fillId="0" borderId="0" xfId="3" quotePrefix="1" applyNumberFormat="1" applyFont="1"/>
    <xf numFmtId="0" fontId="3" fillId="0" borderId="0" xfId="3" applyFont="1" applyAlignment="1">
      <alignment horizontal="center"/>
    </xf>
    <xf numFmtId="165" fontId="4" fillId="0" borderId="8" xfId="1" applyNumberFormat="1" applyFont="1" applyBorder="1" applyAlignment="1">
      <alignment horizontal="center"/>
    </xf>
    <xf numFmtId="165" fontId="4" fillId="0" borderId="8" xfId="1" applyNumberFormat="1" applyFont="1" applyBorder="1" applyAlignment="1">
      <alignment horizontal="right"/>
    </xf>
    <xf numFmtId="0" fontId="3" fillId="0" borderId="0" xfId="3" applyFont="1" applyAlignment="1"/>
    <xf numFmtId="0" fontId="3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165" fontId="3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center"/>
    </xf>
    <xf numFmtId="0" fontId="3" fillId="0" borderId="0" xfId="3" applyFont="1" applyAlignment="1">
      <alignment horizontal="center"/>
    </xf>
  </cellXfs>
  <cellStyles count="4">
    <cellStyle name="Comma" xfId="1" builtinId="3"/>
    <cellStyle name="Euro" xfId="2"/>
    <cellStyle name="Normal" xfId="0" builtinId="0"/>
    <cellStyle name="Normal_OIB31Mar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9"/>
  <sheetViews>
    <sheetView view="pageBreakPreview" topLeftCell="B35" zoomScaleNormal="75" zoomScaleSheetLayoutView="75" workbookViewId="0">
      <selection activeCell="K57" sqref="K57"/>
    </sheetView>
  </sheetViews>
  <sheetFormatPr defaultColWidth="8.7109375" defaultRowHeight="15.75"/>
  <cols>
    <col min="1" max="1" width="0.85546875" style="45" customWidth="1"/>
    <col min="2" max="2" width="1.7109375" style="45" customWidth="1"/>
    <col min="3" max="3" width="4.28515625" style="45" customWidth="1"/>
    <col min="4" max="4" width="3.85546875" style="45" customWidth="1"/>
    <col min="5" max="5" width="8.7109375" style="45" customWidth="1"/>
    <col min="6" max="6" width="19.42578125" style="45" customWidth="1"/>
    <col min="7" max="7" width="21" style="1" bestFit="1" customWidth="1"/>
    <col min="8" max="8" width="1.7109375" style="1" customWidth="1"/>
    <col min="9" max="9" width="21" style="1" bestFit="1" customWidth="1"/>
    <col min="10" max="10" width="1.7109375" style="1" customWidth="1"/>
    <col min="11" max="11" width="21" style="1" bestFit="1" customWidth="1"/>
    <col min="12" max="12" width="1.7109375" style="1" customWidth="1"/>
    <col min="13" max="13" width="21" style="1" bestFit="1" customWidth="1"/>
    <col min="14" max="14" width="2" style="1" customWidth="1"/>
    <col min="15" max="15" width="12.42578125" style="45" customWidth="1"/>
    <col min="16" max="17" width="8.7109375" style="45" customWidth="1"/>
    <col min="18" max="18" width="10.42578125" style="45" customWidth="1"/>
    <col min="19" max="16384" width="8.7109375" style="45"/>
  </cols>
  <sheetData>
    <row r="1" spans="2:19" ht="15.95" customHeight="1">
      <c r="K1" s="69"/>
      <c r="L1" s="69"/>
      <c r="M1" s="69"/>
    </row>
    <row r="2" spans="2:19" ht="15.95" customHeight="1">
      <c r="B2" s="46" t="s">
        <v>15</v>
      </c>
    </row>
    <row r="3" spans="2:19" ht="15.95" customHeight="1">
      <c r="B3" s="46" t="s">
        <v>84</v>
      </c>
      <c r="P3" s="63"/>
    </row>
    <row r="4" spans="2:19" ht="15.95" customHeight="1">
      <c r="B4" s="47"/>
    </row>
    <row r="5" spans="2:19" ht="15.95" customHeight="1">
      <c r="B5" s="48" t="s">
        <v>111</v>
      </c>
    </row>
    <row r="6" spans="2:19" ht="15.95" customHeight="1">
      <c r="B6" s="49" t="s">
        <v>142</v>
      </c>
    </row>
    <row r="7" spans="2:19" ht="15.95" customHeight="1">
      <c r="B7" s="45" t="s">
        <v>16</v>
      </c>
    </row>
    <row r="8" spans="2:19" ht="15.95" customHeight="1"/>
    <row r="9" spans="2:19" ht="15.95" customHeight="1">
      <c r="G9" s="79" t="s">
        <v>17</v>
      </c>
      <c r="H9" s="79"/>
      <c r="I9" s="79"/>
      <c r="K9" s="79" t="s">
        <v>18</v>
      </c>
      <c r="L9" s="79"/>
      <c r="M9" s="79"/>
      <c r="N9" s="2"/>
    </row>
    <row r="10" spans="2:19" ht="15.95" customHeight="1">
      <c r="G10" s="3" t="s">
        <v>19</v>
      </c>
      <c r="H10" s="3"/>
      <c r="I10" s="3" t="s">
        <v>20</v>
      </c>
      <c r="J10" s="4"/>
      <c r="K10" s="3" t="s">
        <v>19</v>
      </c>
      <c r="L10" s="3"/>
      <c r="M10" s="3" t="s">
        <v>20</v>
      </c>
      <c r="N10" s="3"/>
    </row>
    <row r="11" spans="2:19" ht="15.95" customHeight="1">
      <c r="G11" s="5" t="s">
        <v>21</v>
      </c>
      <c r="H11" s="5"/>
      <c r="I11" s="5" t="s">
        <v>21</v>
      </c>
      <c r="J11" s="4"/>
      <c r="K11" s="3" t="s">
        <v>22</v>
      </c>
      <c r="L11" s="5"/>
      <c r="M11" s="3" t="s">
        <v>22</v>
      </c>
      <c r="N11" s="3"/>
      <c r="Q11" s="47"/>
      <c r="R11" s="47"/>
      <c r="S11" s="50"/>
    </row>
    <row r="12" spans="2:19" ht="15.95" customHeight="1">
      <c r="G12" s="5" t="s">
        <v>143</v>
      </c>
      <c r="H12" s="5"/>
      <c r="I12" s="5" t="s">
        <v>144</v>
      </c>
      <c r="J12" s="4"/>
      <c r="K12" s="5" t="s">
        <v>143</v>
      </c>
      <c r="L12" s="5"/>
      <c r="M12" s="5" t="s">
        <v>144</v>
      </c>
      <c r="N12" s="5"/>
      <c r="O12" s="47"/>
      <c r="P12" s="3"/>
      <c r="Q12" s="3"/>
      <c r="R12" s="51"/>
      <c r="S12" s="50"/>
    </row>
    <row r="13" spans="2:19" ht="15.95" customHeight="1">
      <c r="G13" s="3" t="s">
        <v>13</v>
      </c>
      <c r="H13" s="3"/>
      <c r="I13" s="5" t="s">
        <v>13</v>
      </c>
      <c r="J13" s="3"/>
      <c r="K13" s="3" t="s">
        <v>13</v>
      </c>
      <c r="L13" s="3"/>
      <c r="M13" s="5" t="s">
        <v>13</v>
      </c>
      <c r="N13" s="5"/>
      <c r="O13" s="47"/>
    </row>
    <row r="14" spans="2:19" ht="15.95" customHeight="1">
      <c r="O14" s="47"/>
    </row>
    <row r="15" spans="2:19" ht="15.95" customHeight="1">
      <c r="B15" s="52"/>
      <c r="C15" s="53" t="s">
        <v>23</v>
      </c>
      <c r="D15" s="45" t="s">
        <v>3</v>
      </c>
      <c r="G15" s="54">
        <v>2775</v>
      </c>
      <c r="H15" s="6"/>
      <c r="I15" s="1">
        <v>1029</v>
      </c>
      <c r="K15" s="54">
        <v>9872</v>
      </c>
      <c r="L15" s="7"/>
      <c r="M15" s="1">
        <v>2384</v>
      </c>
      <c r="O15" s="47"/>
      <c r="P15" s="55"/>
      <c r="Q15" s="1"/>
      <c r="R15" s="1"/>
      <c r="S15" s="54"/>
    </row>
    <row r="16" spans="2:19" ht="15.95" customHeight="1">
      <c r="C16" s="50"/>
      <c r="O16" s="4"/>
      <c r="P16" s="56"/>
      <c r="Q16" s="6"/>
      <c r="R16" s="57"/>
      <c r="S16" s="57"/>
    </row>
    <row r="17" spans="3:19" ht="15.95" customHeight="1">
      <c r="C17" s="50" t="s">
        <v>24</v>
      </c>
      <c r="D17" s="45" t="s">
        <v>4</v>
      </c>
      <c r="G17" s="1">
        <v>-1360</v>
      </c>
      <c r="I17" s="1">
        <v>-1168</v>
      </c>
      <c r="K17" s="1">
        <v>-2275</v>
      </c>
      <c r="M17" s="6">
        <v>-1926</v>
      </c>
      <c r="O17" s="4"/>
      <c r="P17" s="56"/>
      <c r="Q17" s="6"/>
      <c r="R17" s="6"/>
      <c r="S17" s="58"/>
    </row>
    <row r="18" spans="3:19" ht="15.95" customHeight="1">
      <c r="C18" s="50"/>
      <c r="G18" s="8"/>
      <c r="I18" s="8"/>
      <c r="K18" s="8"/>
      <c r="M18" s="8"/>
      <c r="O18" s="47"/>
      <c r="P18" s="56"/>
      <c r="Q18" s="6"/>
      <c r="R18" s="57"/>
      <c r="S18" s="57"/>
    </row>
    <row r="19" spans="3:19" ht="15.95" customHeight="1">
      <c r="C19" s="53" t="s">
        <v>25</v>
      </c>
      <c r="D19" s="45" t="s">
        <v>148</v>
      </c>
      <c r="G19" s="6">
        <f>SUM(G15:G18)</f>
        <v>1415</v>
      </c>
      <c r="H19" s="6"/>
      <c r="I19" s="6">
        <f t="shared" ref="I19:N19" si="0">SUM(I15:I18)</f>
        <v>-139</v>
      </c>
      <c r="J19" s="6">
        <f t="shared" si="0"/>
        <v>0</v>
      </c>
      <c r="K19" s="6">
        <f t="shared" si="0"/>
        <v>7597</v>
      </c>
      <c r="L19" s="6"/>
      <c r="M19" s="6">
        <f t="shared" si="0"/>
        <v>458</v>
      </c>
      <c r="N19" s="6">
        <f t="shared" si="0"/>
        <v>0</v>
      </c>
      <c r="O19" s="9"/>
      <c r="P19" s="56"/>
      <c r="Q19" s="6"/>
      <c r="R19" s="6"/>
      <c r="S19" s="58"/>
    </row>
    <row r="20" spans="3:19" ht="15.95" customHeight="1">
      <c r="C20" s="53"/>
      <c r="O20" s="47"/>
      <c r="P20" s="56"/>
      <c r="Q20" s="6"/>
      <c r="R20" s="57"/>
      <c r="S20" s="57"/>
    </row>
    <row r="21" spans="3:19" ht="15.95" customHeight="1">
      <c r="C21" s="53" t="s">
        <v>26</v>
      </c>
      <c r="D21" s="45" t="s">
        <v>61</v>
      </c>
      <c r="G21" s="54">
        <v>389</v>
      </c>
      <c r="I21" s="6">
        <v>386</v>
      </c>
      <c r="K21" s="1">
        <v>456</v>
      </c>
      <c r="M21" s="1">
        <v>563</v>
      </c>
      <c r="O21" s="47"/>
      <c r="P21" s="56"/>
      <c r="Q21" s="6"/>
      <c r="R21" s="57"/>
      <c r="S21" s="58"/>
    </row>
    <row r="22" spans="3:19" ht="15.95" customHeight="1">
      <c r="C22" s="53"/>
      <c r="G22" s="10"/>
      <c r="H22" s="10"/>
      <c r="K22" s="10"/>
      <c r="L22" s="10"/>
      <c r="O22" s="4"/>
      <c r="P22" s="56"/>
      <c r="Q22" s="6"/>
      <c r="R22" s="57"/>
      <c r="S22" s="57"/>
    </row>
    <row r="23" spans="3:19" ht="15.95" customHeight="1">
      <c r="C23" s="50" t="s">
        <v>27</v>
      </c>
      <c r="D23" s="45" t="s">
        <v>28</v>
      </c>
      <c r="G23" s="10">
        <v>-3944</v>
      </c>
      <c r="H23" s="10"/>
      <c r="I23" s="1">
        <v>-1671</v>
      </c>
      <c r="K23" s="10">
        <v>-5499</v>
      </c>
      <c r="L23" s="10"/>
      <c r="M23" s="1">
        <v>-3678</v>
      </c>
      <c r="O23" s="4"/>
      <c r="P23" s="56"/>
      <c r="Q23" s="6"/>
      <c r="R23" s="6"/>
      <c r="S23" s="58"/>
    </row>
    <row r="24" spans="3:19" ht="15.95" customHeight="1">
      <c r="C24" s="50"/>
      <c r="G24" s="10"/>
      <c r="H24" s="10"/>
      <c r="K24" s="10"/>
      <c r="L24" s="10"/>
      <c r="O24" s="4"/>
      <c r="P24" s="56"/>
      <c r="Q24" s="6"/>
      <c r="R24" s="6"/>
      <c r="S24" s="58"/>
    </row>
    <row r="25" spans="3:19" ht="15.95" customHeight="1">
      <c r="C25" s="53" t="s">
        <v>29</v>
      </c>
      <c r="D25" s="45" t="s">
        <v>32</v>
      </c>
      <c r="G25" s="1">
        <v>-155</v>
      </c>
      <c r="H25" s="45"/>
      <c r="I25" s="1">
        <v>-147</v>
      </c>
      <c r="K25" s="1">
        <v>-310</v>
      </c>
      <c r="L25" s="45"/>
      <c r="M25" s="1">
        <v>-295</v>
      </c>
      <c r="O25" s="4"/>
      <c r="P25" s="56"/>
      <c r="Q25" s="6"/>
      <c r="R25" s="6"/>
      <c r="S25" s="58"/>
    </row>
    <row r="26" spans="3:19" ht="15.95" customHeight="1">
      <c r="C26" s="50"/>
      <c r="G26" s="8"/>
      <c r="H26" s="45"/>
      <c r="I26" s="8"/>
      <c r="K26" s="8"/>
      <c r="L26" s="45"/>
      <c r="M26" s="8"/>
      <c r="O26" s="4"/>
      <c r="P26" s="56"/>
      <c r="Q26" s="6"/>
      <c r="R26" s="57"/>
      <c r="S26" s="57"/>
    </row>
    <row r="27" spans="3:19" ht="15.95" customHeight="1">
      <c r="C27" s="53" t="s">
        <v>30</v>
      </c>
      <c r="D27" s="59" t="s">
        <v>104</v>
      </c>
      <c r="G27" s="1">
        <f>SUM(G19:G25)</f>
        <v>-2295</v>
      </c>
      <c r="I27" s="1">
        <f>SUM(I19:I25)</f>
        <v>-1571</v>
      </c>
      <c r="K27" s="1">
        <f>SUM(K19:K25)</f>
        <v>2244</v>
      </c>
      <c r="M27" s="1">
        <f>SUM(M19:M25)</f>
        <v>-2952</v>
      </c>
      <c r="N27" s="1">
        <f>SUM(N25:N25)</f>
        <v>0</v>
      </c>
      <c r="O27" s="4"/>
      <c r="P27" s="56"/>
      <c r="Q27" s="6"/>
      <c r="R27" s="6"/>
      <c r="S27" s="58"/>
    </row>
    <row r="28" spans="3:19" ht="15.95" customHeight="1">
      <c r="C28" s="50"/>
      <c r="H28" s="45"/>
      <c r="K28" s="12"/>
      <c r="L28" s="45"/>
      <c r="O28" s="4"/>
      <c r="P28" s="55"/>
      <c r="Q28" s="1"/>
    </row>
    <row r="29" spans="3:19" ht="15.95" customHeight="1">
      <c r="C29" s="50" t="s">
        <v>31</v>
      </c>
      <c r="D29" s="59" t="s">
        <v>62</v>
      </c>
      <c r="G29" s="6">
        <v>-357</v>
      </c>
      <c r="H29" s="45"/>
      <c r="I29" s="6">
        <v>0</v>
      </c>
      <c r="J29" s="6"/>
      <c r="K29" s="10">
        <v>-536</v>
      </c>
      <c r="L29" s="57"/>
      <c r="M29" s="6">
        <v>0</v>
      </c>
      <c r="O29" s="47"/>
      <c r="Q29" s="1"/>
    </row>
    <row r="30" spans="3:19" ht="15.95" customHeight="1">
      <c r="C30" s="50"/>
      <c r="G30" s="8"/>
      <c r="H30" s="45"/>
      <c r="I30" s="8"/>
      <c r="K30" s="8"/>
      <c r="L30" s="45"/>
      <c r="M30" s="8"/>
      <c r="O30" s="47"/>
      <c r="Q30" s="1"/>
    </row>
    <row r="31" spans="3:19" ht="15.95" customHeight="1">
      <c r="C31" s="50" t="s">
        <v>33</v>
      </c>
      <c r="D31" s="59" t="s">
        <v>105</v>
      </c>
      <c r="G31" s="6">
        <f>SUM(G27:G30)</f>
        <v>-2652</v>
      </c>
      <c r="H31" s="45"/>
      <c r="I31" s="6">
        <f>SUM(I27:I29)</f>
        <v>-1571</v>
      </c>
      <c r="J31" s="1">
        <f>SUM(J27:J29)</f>
        <v>0</v>
      </c>
      <c r="K31" s="6">
        <f>SUM(K27:K29)</f>
        <v>1708</v>
      </c>
      <c r="M31" s="6">
        <f>SUM(M27:M29)</f>
        <v>-2952</v>
      </c>
      <c r="N31" s="1">
        <f>SUM(N27:N29)</f>
        <v>0</v>
      </c>
      <c r="O31" s="4"/>
      <c r="P31" s="1"/>
      <c r="Q31" s="1"/>
      <c r="R31" s="1"/>
    </row>
    <row r="32" spans="3:19" ht="15.95" customHeight="1">
      <c r="C32" s="50"/>
      <c r="D32" s="59"/>
      <c r="G32" s="6"/>
      <c r="H32" s="45"/>
      <c r="I32" s="6"/>
      <c r="K32" s="6"/>
      <c r="M32" s="6"/>
      <c r="O32" s="4"/>
      <c r="P32" s="1"/>
      <c r="Q32" s="1"/>
      <c r="R32" s="1"/>
    </row>
    <row r="33" spans="2:18" ht="15.95" customHeight="1">
      <c r="C33" s="50" t="s">
        <v>56</v>
      </c>
      <c r="D33" s="59" t="s">
        <v>119</v>
      </c>
      <c r="G33" s="6"/>
      <c r="H33" s="45"/>
      <c r="I33" s="6"/>
      <c r="K33" s="6"/>
      <c r="M33" s="6"/>
      <c r="O33" s="4"/>
      <c r="P33" s="1"/>
      <c r="Q33" s="1"/>
      <c r="R33" s="1"/>
    </row>
    <row r="34" spans="2:18" ht="15.95" customHeight="1">
      <c r="C34" s="50"/>
      <c r="D34" s="59" t="s">
        <v>120</v>
      </c>
      <c r="G34" s="6">
        <v>0</v>
      </c>
      <c r="H34" s="45"/>
      <c r="I34" s="6">
        <v>0</v>
      </c>
      <c r="K34" s="6">
        <v>0</v>
      </c>
      <c r="M34" s="6">
        <v>0</v>
      </c>
      <c r="O34" s="4"/>
      <c r="P34" s="1"/>
      <c r="Q34" s="1"/>
      <c r="R34" s="1"/>
    </row>
    <row r="35" spans="2:18" ht="15.95" customHeight="1">
      <c r="C35" s="50"/>
      <c r="D35" s="59"/>
      <c r="G35" s="6"/>
      <c r="H35" s="45"/>
      <c r="I35" s="6"/>
      <c r="K35" s="6"/>
      <c r="M35" s="6"/>
      <c r="O35" s="4"/>
      <c r="P35" s="1"/>
      <c r="Q35" s="1"/>
      <c r="R35" s="1"/>
    </row>
    <row r="36" spans="2:18" ht="15.95" customHeight="1">
      <c r="C36" s="50" t="s">
        <v>34</v>
      </c>
      <c r="D36" s="59" t="s">
        <v>118</v>
      </c>
      <c r="G36" s="6"/>
      <c r="H36" s="45"/>
      <c r="I36" s="6"/>
      <c r="K36" s="6"/>
      <c r="M36" s="6"/>
      <c r="O36" s="4"/>
      <c r="P36" s="1"/>
      <c r="Q36" s="1"/>
      <c r="R36" s="1"/>
    </row>
    <row r="37" spans="2:18" ht="15.95" customHeight="1" thickBot="1">
      <c r="C37" s="50"/>
      <c r="D37" s="59" t="s">
        <v>115</v>
      </c>
      <c r="G37" s="13">
        <f>SUM(G31:G36)</f>
        <v>-2652</v>
      </c>
      <c r="H37" s="45"/>
      <c r="I37" s="13">
        <f>SUM(I31:I36)</f>
        <v>-1571</v>
      </c>
      <c r="K37" s="13">
        <f>SUM(K31:K36)</f>
        <v>1708</v>
      </c>
      <c r="L37" s="45"/>
      <c r="M37" s="13">
        <f>SUM(M31:M36)</f>
        <v>-2952</v>
      </c>
      <c r="O37" s="47"/>
    </row>
    <row r="38" spans="2:18" ht="15.95" customHeight="1">
      <c r="C38" s="50"/>
      <c r="D38" s="59"/>
      <c r="H38" s="45"/>
      <c r="K38" s="12"/>
      <c r="L38" s="45"/>
      <c r="O38" s="47"/>
    </row>
    <row r="39" spans="2:18" ht="15.95" customHeight="1">
      <c r="C39" s="50" t="s">
        <v>35</v>
      </c>
      <c r="D39" s="45" t="s">
        <v>63</v>
      </c>
      <c r="G39" s="6"/>
      <c r="H39" s="57"/>
      <c r="I39" s="6"/>
      <c r="J39" s="6"/>
      <c r="K39" s="10"/>
      <c r="L39" s="57"/>
      <c r="M39" s="6"/>
      <c r="O39" s="47"/>
    </row>
    <row r="40" spans="2:18" ht="15.95" customHeight="1">
      <c r="C40" s="50"/>
      <c r="G40" s="6"/>
      <c r="H40" s="57"/>
      <c r="I40" s="6"/>
      <c r="J40" s="6"/>
      <c r="K40" s="10"/>
      <c r="L40" s="57"/>
      <c r="M40" s="6"/>
      <c r="O40" s="47"/>
    </row>
    <row r="41" spans="2:18" ht="15.95" customHeight="1">
      <c r="C41" s="50"/>
      <c r="D41" s="59"/>
      <c r="E41" s="45" t="s">
        <v>64</v>
      </c>
      <c r="G41" s="6">
        <v>-2652</v>
      </c>
      <c r="H41" s="6"/>
      <c r="I41" s="6">
        <v>-1568</v>
      </c>
      <c r="J41" s="6"/>
      <c r="K41" s="6">
        <v>1708</v>
      </c>
      <c r="L41" s="6"/>
      <c r="M41" s="6">
        <v>-2948</v>
      </c>
    </row>
    <row r="42" spans="2:18" ht="15.95" customHeight="1">
      <c r="C42" s="50"/>
      <c r="H42" s="45"/>
      <c r="K42" s="12"/>
      <c r="L42" s="45"/>
    </row>
    <row r="43" spans="2:18" ht="15.95" customHeight="1">
      <c r="B43" s="52"/>
      <c r="C43" s="53"/>
      <c r="D43" s="52"/>
      <c r="E43" s="45" t="s">
        <v>65</v>
      </c>
      <c r="G43" s="1">
        <v>0</v>
      </c>
      <c r="H43" s="45"/>
      <c r="I43" s="1">
        <v>-3</v>
      </c>
      <c r="K43" s="1">
        <v>0</v>
      </c>
      <c r="M43" s="1">
        <v>-4</v>
      </c>
    </row>
    <row r="44" spans="2:18" ht="15.95" customHeight="1" thickBot="1">
      <c r="B44" s="52"/>
      <c r="C44" s="53"/>
      <c r="D44" s="52"/>
      <c r="G44" s="13">
        <f>SUM(G41:G43)</f>
        <v>-2652</v>
      </c>
      <c r="H44" s="45"/>
      <c r="I44" s="13">
        <f>SUM(I41:I43)</f>
        <v>-1571</v>
      </c>
      <c r="K44" s="13">
        <f>SUM(K41:K43)</f>
        <v>1708</v>
      </c>
      <c r="M44" s="13">
        <f>SUM(M41:M43)</f>
        <v>-2952</v>
      </c>
    </row>
    <row r="45" spans="2:18" ht="15.95" customHeight="1">
      <c r="C45" s="50"/>
    </row>
    <row r="46" spans="2:18" ht="15.95" customHeight="1">
      <c r="C46" s="53" t="s">
        <v>116</v>
      </c>
      <c r="D46" s="52" t="s">
        <v>76</v>
      </c>
      <c r="G46" s="65">
        <f>+G31/60000*100</f>
        <v>-4.42</v>
      </c>
      <c r="H46" s="65"/>
      <c r="I46" s="65">
        <f>+I31/60000*100</f>
        <v>-2.6183333333333332</v>
      </c>
      <c r="J46" s="65"/>
      <c r="K46" s="65">
        <f>+K31/60000*100</f>
        <v>2.8466666666666667</v>
      </c>
      <c r="L46" s="65"/>
      <c r="M46" s="65">
        <f>+M31/60000*100</f>
        <v>-4.92</v>
      </c>
      <c r="N46" s="60"/>
    </row>
    <row r="47" spans="2:18" ht="15.95" customHeight="1">
      <c r="C47" s="50"/>
      <c r="D47" s="45" t="s">
        <v>83</v>
      </c>
    </row>
    <row r="48" spans="2:18" ht="15.95" customHeight="1">
      <c r="C48" s="50"/>
      <c r="D48" s="45" t="s">
        <v>77</v>
      </c>
    </row>
    <row r="49" spans="3:14" ht="15.95" customHeight="1">
      <c r="C49" s="50"/>
    </row>
    <row r="50" spans="3:14" ht="15.95" customHeight="1">
      <c r="C50" s="50" t="s">
        <v>117</v>
      </c>
      <c r="D50" s="52" t="s">
        <v>36</v>
      </c>
      <c r="G50" s="65">
        <f>(+G31-G25)/77969*100</f>
        <v>-3.2025548615475379</v>
      </c>
      <c r="H50" s="14"/>
      <c r="I50" s="65">
        <f>(+I31-I25)/77969*100</f>
        <v>-1.8263668894047635</v>
      </c>
      <c r="J50" s="14"/>
      <c r="K50" s="65">
        <f>(+K31-K25)/77969*100</f>
        <v>2.5882081340019751</v>
      </c>
      <c r="L50" s="14"/>
      <c r="M50" s="65">
        <f>(+M31-M25)/77969*100</f>
        <v>-3.4077646244020059</v>
      </c>
      <c r="N50" s="14"/>
    </row>
    <row r="51" spans="3:14" ht="6" customHeight="1">
      <c r="C51" s="50"/>
      <c r="I51" s="12"/>
    </row>
    <row r="52" spans="3:14" ht="2.25" customHeight="1">
      <c r="C52" s="50"/>
    </row>
    <row r="53" spans="3:14" ht="15.95" customHeight="1">
      <c r="C53" s="47" t="s">
        <v>112</v>
      </c>
    </row>
    <row r="54" spans="3:14" ht="15.95" customHeight="1">
      <c r="C54" s="47" t="s">
        <v>134</v>
      </c>
    </row>
    <row r="55" spans="3:14">
      <c r="C55" s="47" t="s">
        <v>121</v>
      </c>
    </row>
    <row r="59" spans="3:14">
      <c r="K59" s="65"/>
    </row>
  </sheetData>
  <mergeCells count="2">
    <mergeCell ref="K9:M9"/>
    <mergeCell ref="G9:I9"/>
  </mergeCells>
  <phoneticPr fontId="2" type="noConversion"/>
  <pageMargins left="0.55118110236220474" right="0.39370078740157483" top="0.78740157480314965" bottom="0.78740157480314965" header="0.51181102362204722" footer="0.51181102362204722"/>
  <pageSetup paperSize="9" scale="73" orientation="portrait" horizontalDpi="4294967293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C1:J71"/>
  <sheetViews>
    <sheetView view="pageBreakPreview" topLeftCell="A25" zoomScaleNormal="75" zoomScaleSheetLayoutView="75" workbookViewId="0">
      <selection activeCell="F47" sqref="F47"/>
    </sheetView>
  </sheetViews>
  <sheetFormatPr defaultRowHeight="15.75"/>
  <cols>
    <col min="1" max="1" width="0.42578125" style="45" customWidth="1"/>
    <col min="2" max="2" width="1.28515625" style="45" customWidth="1"/>
    <col min="3" max="3" width="4.140625" style="45" customWidth="1"/>
    <col min="4" max="4" width="4" style="45" customWidth="1"/>
    <col min="5" max="5" width="43.42578125" style="45" customWidth="1"/>
    <col min="6" max="6" width="26.140625" style="1" bestFit="1" customWidth="1"/>
    <col min="7" max="7" width="3" style="6" customWidth="1"/>
    <col min="8" max="8" width="28.140625" style="1" bestFit="1" customWidth="1"/>
    <col min="9" max="9" width="1.28515625" style="45" customWidth="1"/>
    <col min="10" max="10" width="12.85546875" style="45" bestFit="1" customWidth="1"/>
    <col min="11" max="16384" width="9.140625" style="45"/>
  </cols>
  <sheetData>
    <row r="1" spans="3:10" ht="15.95" customHeight="1"/>
    <row r="2" spans="3:10" ht="15.95" customHeight="1">
      <c r="C2" s="46" t="s">
        <v>15</v>
      </c>
    </row>
    <row r="3" spans="3:10" ht="15.95" customHeight="1">
      <c r="C3" s="46" t="s">
        <v>84</v>
      </c>
    </row>
    <row r="4" spans="3:10" ht="15.95" customHeight="1">
      <c r="C4" s="47"/>
    </row>
    <row r="5" spans="3:10" ht="15.95" customHeight="1">
      <c r="C5" s="48" t="s">
        <v>141</v>
      </c>
    </row>
    <row r="6" spans="3:10" ht="15.95" customHeight="1">
      <c r="C6" s="48" t="s">
        <v>145</v>
      </c>
    </row>
    <row r="7" spans="3:10" ht="15.95" customHeight="1">
      <c r="C7" s="61"/>
      <c r="F7" s="3" t="s">
        <v>70</v>
      </c>
      <c r="G7" s="11"/>
      <c r="H7" s="3" t="s">
        <v>71</v>
      </c>
    </row>
    <row r="8" spans="3:10" ht="15.95" customHeight="1">
      <c r="F8" s="5" t="s">
        <v>37</v>
      </c>
      <c r="G8" s="15"/>
      <c r="H8" s="3" t="s">
        <v>38</v>
      </c>
    </row>
    <row r="9" spans="3:10" ht="15.95" customHeight="1">
      <c r="F9" s="3" t="s">
        <v>72</v>
      </c>
      <c r="G9" s="11"/>
      <c r="H9" s="3" t="s">
        <v>39</v>
      </c>
    </row>
    <row r="10" spans="3:10" ht="15.95" customHeight="1">
      <c r="F10" s="5" t="s">
        <v>146</v>
      </c>
      <c r="G10" s="15"/>
      <c r="H10" s="5" t="s">
        <v>128</v>
      </c>
    </row>
    <row r="11" spans="3:10" ht="15.95" customHeight="1">
      <c r="F11" s="3" t="s">
        <v>13</v>
      </c>
      <c r="G11" s="11"/>
      <c r="H11" s="78" t="s">
        <v>13</v>
      </c>
    </row>
    <row r="12" spans="3:10" ht="15.95" customHeight="1"/>
    <row r="13" spans="3:10" ht="15.95" customHeight="1">
      <c r="D13" s="47" t="s">
        <v>97</v>
      </c>
    </row>
    <row r="14" spans="3:10" ht="15.95" customHeight="1">
      <c r="C14" s="50">
        <v>1</v>
      </c>
      <c r="D14" s="47" t="s">
        <v>88</v>
      </c>
    </row>
    <row r="15" spans="3:10" ht="15.95" customHeight="1">
      <c r="C15" s="53"/>
      <c r="E15" s="45" t="s">
        <v>5</v>
      </c>
      <c r="F15" s="1">
        <v>92310</v>
      </c>
      <c r="H15" s="1">
        <v>91021</v>
      </c>
      <c r="J15" s="54"/>
    </row>
    <row r="16" spans="3:10" ht="15.95" customHeight="1">
      <c r="C16" s="53"/>
      <c r="F16" s="16">
        <f>SUM(F15:F15)</f>
        <v>92310</v>
      </c>
      <c r="G16" s="17"/>
      <c r="H16" s="18">
        <f>SUM(H15:H15)</f>
        <v>91021</v>
      </c>
    </row>
    <row r="17" spans="3:10" ht="15.95" customHeight="1">
      <c r="C17" s="53"/>
      <c r="F17" s="45"/>
      <c r="G17" s="57"/>
      <c r="H17" s="45"/>
    </row>
    <row r="18" spans="3:10" ht="15.95" customHeight="1">
      <c r="C18" s="53">
        <v>2</v>
      </c>
      <c r="D18" s="47" t="s">
        <v>89</v>
      </c>
      <c r="F18" s="8"/>
      <c r="H18" s="8"/>
    </row>
    <row r="19" spans="3:10" ht="15.95" customHeight="1">
      <c r="C19" s="50"/>
      <c r="E19" s="45" t="s">
        <v>6</v>
      </c>
      <c r="F19" s="19">
        <v>141</v>
      </c>
      <c r="H19" s="19">
        <v>286</v>
      </c>
      <c r="J19" s="54"/>
    </row>
    <row r="20" spans="3:10" ht="15.95" customHeight="1">
      <c r="C20" s="50"/>
      <c r="E20" s="45" t="s">
        <v>7</v>
      </c>
      <c r="F20" s="20">
        <v>5554</v>
      </c>
      <c r="H20" s="20">
        <v>5777</v>
      </c>
      <c r="J20" s="54"/>
    </row>
    <row r="21" spans="3:10" ht="15.95" customHeight="1">
      <c r="C21" s="50"/>
      <c r="E21" s="45" t="s">
        <v>11</v>
      </c>
      <c r="F21" s="21">
        <v>4001</v>
      </c>
      <c r="H21" s="21">
        <v>8594</v>
      </c>
      <c r="J21" s="54"/>
    </row>
    <row r="22" spans="3:10" ht="15.95" customHeight="1">
      <c r="C22" s="50"/>
      <c r="F22" s="20">
        <f>SUM(F19:F21)</f>
        <v>9696</v>
      </c>
      <c r="H22" s="20">
        <f>SUM(H19:H21)</f>
        <v>14657</v>
      </c>
      <c r="J22" s="54"/>
    </row>
    <row r="23" spans="3:10" ht="15.95" customHeight="1">
      <c r="C23" s="50"/>
      <c r="E23" s="45" t="s">
        <v>140</v>
      </c>
      <c r="F23" s="21">
        <v>926</v>
      </c>
      <c r="H23" s="20">
        <v>926</v>
      </c>
      <c r="J23" s="54"/>
    </row>
    <row r="24" spans="3:10" ht="15.95" customHeight="1">
      <c r="C24" s="50"/>
      <c r="F24" s="21">
        <f>SUM(F22:F23)</f>
        <v>10622</v>
      </c>
      <c r="H24" s="22">
        <f>SUM(H22:H23)</f>
        <v>15583</v>
      </c>
      <c r="I24" s="57"/>
    </row>
    <row r="25" spans="3:10" ht="15.95" customHeight="1" thickBot="1">
      <c r="C25" s="50">
        <v>3</v>
      </c>
      <c r="D25" s="47" t="s">
        <v>95</v>
      </c>
      <c r="F25" s="70">
        <f>+F16+F24</f>
        <v>102932</v>
      </c>
      <c r="H25" s="70">
        <f>+H16+H24</f>
        <v>106604</v>
      </c>
      <c r="I25" s="57"/>
    </row>
    <row r="26" spans="3:10" ht="15.95" customHeight="1" thickTop="1">
      <c r="C26" s="50"/>
      <c r="F26" s="6"/>
      <c r="H26" s="6"/>
      <c r="I26" s="57"/>
    </row>
    <row r="27" spans="3:10" ht="15.95" customHeight="1">
      <c r="C27" s="50"/>
      <c r="D27" s="47" t="s">
        <v>98</v>
      </c>
      <c r="F27" s="6"/>
      <c r="H27" s="6"/>
      <c r="I27" s="57"/>
    </row>
    <row r="28" spans="3:10" ht="15.95" customHeight="1">
      <c r="C28" s="53">
        <v>4</v>
      </c>
      <c r="D28" s="47" t="s">
        <v>96</v>
      </c>
    </row>
    <row r="29" spans="3:10" ht="15.95" customHeight="1">
      <c r="C29" s="53"/>
      <c r="D29" s="47" t="s">
        <v>102</v>
      </c>
    </row>
    <row r="30" spans="3:10" ht="15.95" customHeight="1">
      <c r="C30" s="53"/>
      <c r="E30" s="45" t="s">
        <v>10</v>
      </c>
      <c r="F30" s="1">
        <v>60000</v>
      </c>
      <c r="H30" s="1">
        <v>60000</v>
      </c>
      <c r="J30" s="54"/>
    </row>
    <row r="31" spans="3:10" ht="15.95" customHeight="1">
      <c r="C31" s="53"/>
      <c r="E31" s="45" t="s">
        <v>75</v>
      </c>
      <c r="F31" s="6">
        <v>51847</v>
      </c>
      <c r="H31" s="6">
        <v>51847</v>
      </c>
      <c r="J31" s="54"/>
    </row>
    <row r="32" spans="3:10" ht="15.95" customHeight="1">
      <c r="C32" s="50"/>
      <c r="E32" s="45" t="s">
        <v>66</v>
      </c>
      <c r="F32" s="8">
        <v>-62718</v>
      </c>
      <c r="H32" s="8">
        <v>-64426</v>
      </c>
      <c r="J32" s="54"/>
    </row>
    <row r="33" spans="3:10" ht="15.95" customHeight="1">
      <c r="C33" s="50"/>
      <c r="E33" s="45" t="s">
        <v>122</v>
      </c>
      <c r="F33" s="6">
        <f>SUM(F30:F32)</f>
        <v>49129</v>
      </c>
      <c r="H33" s="6">
        <f>SUM(H30:H32)</f>
        <v>47421</v>
      </c>
      <c r="J33" s="54"/>
    </row>
    <row r="34" spans="3:10" ht="15.95" customHeight="1">
      <c r="C34" s="50"/>
      <c r="E34" s="45" t="s">
        <v>65</v>
      </c>
      <c r="F34" s="6">
        <v>157</v>
      </c>
      <c r="H34" s="6">
        <v>157</v>
      </c>
      <c r="J34" s="54"/>
    </row>
    <row r="35" spans="3:10" ht="15.95" customHeight="1" thickBot="1">
      <c r="C35" s="53"/>
      <c r="D35" s="47" t="s">
        <v>67</v>
      </c>
      <c r="F35" s="25">
        <f>SUM(F33:F34)</f>
        <v>49286</v>
      </c>
      <c r="H35" s="25">
        <f>SUM(H33:H34)</f>
        <v>47578</v>
      </c>
    </row>
    <row r="36" spans="3:10" ht="15.95" customHeight="1" thickTop="1">
      <c r="C36" s="50"/>
      <c r="F36" s="6"/>
      <c r="H36" s="6"/>
      <c r="I36" s="57"/>
    </row>
    <row r="37" spans="3:10" ht="15.95" customHeight="1">
      <c r="C37" s="50"/>
      <c r="D37" s="47" t="s">
        <v>99</v>
      </c>
      <c r="F37" s="6"/>
      <c r="H37" s="6"/>
      <c r="I37" s="57"/>
    </row>
    <row r="38" spans="3:10" ht="15.95" customHeight="1">
      <c r="C38" s="50">
        <v>5</v>
      </c>
      <c r="D38" s="47" t="s">
        <v>57</v>
      </c>
    </row>
    <row r="39" spans="3:10" ht="15.95" customHeight="1">
      <c r="C39" s="50"/>
      <c r="E39" s="45" t="s">
        <v>74</v>
      </c>
      <c r="F39" s="1">
        <v>16903</v>
      </c>
      <c r="H39" s="1">
        <v>16903</v>
      </c>
      <c r="J39" s="54"/>
    </row>
    <row r="40" spans="3:10" ht="15.95" customHeight="1">
      <c r="C40" s="50"/>
      <c r="E40" s="45" t="s">
        <v>1</v>
      </c>
      <c r="F40" s="24">
        <v>0</v>
      </c>
      <c r="G40" s="17"/>
      <c r="H40" s="1">
        <v>0</v>
      </c>
      <c r="J40" s="54"/>
    </row>
    <row r="41" spans="3:10" ht="15.95" customHeight="1">
      <c r="C41" s="50"/>
      <c r="E41" s="45" t="s">
        <v>40</v>
      </c>
      <c r="F41" s="1">
        <v>10957</v>
      </c>
      <c r="H41" s="1">
        <v>10135</v>
      </c>
      <c r="J41" s="54"/>
    </row>
    <row r="42" spans="3:10" ht="15.95" customHeight="1">
      <c r="C42" s="50"/>
      <c r="E42" s="45" t="s">
        <v>73</v>
      </c>
      <c r="F42" s="1">
        <v>9420</v>
      </c>
      <c r="H42" s="1">
        <v>9420</v>
      </c>
      <c r="J42" s="54"/>
    </row>
    <row r="43" spans="3:10" ht="15.95" customHeight="1">
      <c r="C43" s="50"/>
      <c r="F43" s="18">
        <f>SUM(F39:F42)</f>
        <v>37280</v>
      </c>
      <c r="H43" s="18">
        <f>SUM(H39:H42)</f>
        <v>36458</v>
      </c>
    </row>
    <row r="44" spans="3:10" ht="15.95" customHeight="1">
      <c r="C44" s="50"/>
      <c r="F44" s="6"/>
      <c r="H44" s="6"/>
      <c r="I44" s="57"/>
    </row>
    <row r="45" spans="3:10" ht="15.95" customHeight="1">
      <c r="C45" s="53">
        <v>6</v>
      </c>
      <c r="D45" s="47" t="s">
        <v>90</v>
      </c>
      <c r="I45" s="57"/>
    </row>
    <row r="46" spans="3:10" ht="15.95" customHeight="1">
      <c r="C46" s="50"/>
      <c r="E46" s="45" t="s">
        <v>94</v>
      </c>
      <c r="F46" s="19">
        <v>16366</v>
      </c>
      <c r="H46" s="19">
        <v>22568</v>
      </c>
      <c r="I46" s="6"/>
      <c r="J46" s="54"/>
    </row>
    <row r="47" spans="3:10" ht="15.95" customHeight="1">
      <c r="C47" s="50"/>
      <c r="E47" s="45" t="s">
        <v>1</v>
      </c>
      <c r="F47" s="20">
        <v>0</v>
      </c>
      <c r="H47" s="23">
        <v>0</v>
      </c>
      <c r="I47" s="6"/>
      <c r="J47" s="54"/>
    </row>
    <row r="48" spans="3:10" ht="15.95" customHeight="1">
      <c r="C48" s="50"/>
      <c r="E48" s="57" t="s">
        <v>40</v>
      </c>
      <c r="F48" s="21">
        <v>0</v>
      </c>
      <c r="H48" s="23">
        <v>0</v>
      </c>
      <c r="I48" s="6"/>
      <c r="J48" s="54"/>
    </row>
    <row r="49" spans="3:10" ht="15.95" customHeight="1">
      <c r="C49" s="50"/>
      <c r="F49" s="21">
        <f>SUM(F46:F48)</f>
        <v>16366</v>
      </c>
      <c r="H49" s="22">
        <f>SUM(H46:H48)</f>
        <v>22568</v>
      </c>
      <c r="I49" s="6"/>
    </row>
    <row r="50" spans="3:10" ht="15.95" customHeight="1">
      <c r="C50" s="50">
        <v>7</v>
      </c>
      <c r="D50" s="47" t="s">
        <v>100</v>
      </c>
      <c r="F50" s="18">
        <f>+F43+F49</f>
        <v>53646</v>
      </c>
      <c r="H50" s="18">
        <f>+H43+H49</f>
        <v>59026</v>
      </c>
    </row>
    <row r="51" spans="3:10" ht="15.95" customHeight="1">
      <c r="C51" s="50"/>
      <c r="F51" s="6"/>
      <c r="H51" s="6"/>
    </row>
    <row r="52" spans="3:10" ht="15.95" customHeight="1" thickBot="1">
      <c r="C52" s="50">
        <v>8</v>
      </c>
      <c r="D52" s="47" t="s">
        <v>101</v>
      </c>
      <c r="F52" s="70">
        <f>+F35+F50</f>
        <v>102932</v>
      </c>
      <c r="H52" s="70">
        <f>+H35+H50</f>
        <v>106604</v>
      </c>
    </row>
    <row r="53" spans="3:10" ht="16.5" thickTop="1">
      <c r="C53" s="50"/>
    </row>
    <row r="54" spans="3:10">
      <c r="C54" s="50">
        <v>9</v>
      </c>
      <c r="D54" s="47" t="s">
        <v>103</v>
      </c>
      <c r="F54" s="60">
        <f>+F35/F30</f>
        <v>0.82143333333333335</v>
      </c>
      <c r="H54" s="60">
        <f>+H35/H30</f>
        <v>0.79296666666666671</v>
      </c>
    </row>
    <row r="55" spans="3:10">
      <c r="C55" s="50"/>
    </row>
    <row r="56" spans="3:10" ht="15.95" customHeight="1">
      <c r="C56" s="50"/>
      <c r="D56" s="47" t="s">
        <v>113</v>
      </c>
    </row>
    <row r="57" spans="3:10" ht="15.95" customHeight="1">
      <c r="C57" s="50"/>
      <c r="D57" s="47" t="s">
        <v>135</v>
      </c>
    </row>
    <row r="58" spans="3:10" ht="15.95" customHeight="1">
      <c r="C58" s="59"/>
      <c r="D58" s="47" t="s">
        <v>123</v>
      </c>
    </row>
    <row r="59" spans="3:10" ht="15.95" customHeight="1">
      <c r="C59" s="59"/>
    </row>
    <row r="60" spans="3:10" ht="15.95" customHeight="1">
      <c r="C60" s="59"/>
    </row>
    <row r="61" spans="3:10" ht="15.95" customHeight="1">
      <c r="C61" s="59"/>
      <c r="F61" s="65"/>
      <c r="H61" s="65"/>
      <c r="J61" s="65"/>
    </row>
    <row r="62" spans="3:10" ht="15.95" customHeight="1">
      <c r="C62" s="59"/>
      <c r="F62" s="65"/>
      <c r="H62" s="65"/>
      <c r="J62" s="65"/>
    </row>
    <row r="63" spans="3:10" ht="15.95" customHeight="1">
      <c r="C63" s="59"/>
      <c r="F63" s="65"/>
      <c r="H63" s="65"/>
      <c r="J63" s="65"/>
    </row>
    <row r="64" spans="3:10" ht="15.95" customHeight="1">
      <c r="C64" s="59"/>
      <c r="F64" s="65"/>
      <c r="H64" s="65"/>
      <c r="J64" s="65"/>
    </row>
    <row r="65" spans="3:10" ht="15.95" customHeight="1">
      <c r="C65" s="59"/>
      <c r="F65" s="65"/>
      <c r="H65" s="65"/>
      <c r="J65" s="65"/>
    </row>
    <row r="66" spans="3:10" ht="15.95" customHeight="1">
      <c r="C66" s="59"/>
      <c r="F66" s="65"/>
      <c r="H66" s="65"/>
      <c r="J66" s="65"/>
    </row>
    <row r="67" spans="3:10" ht="15.95" customHeight="1">
      <c r="C67" s="59"/>
    </row>
    <row r="68" spans="3:10" ht="15.95" customHeight="1">
      <c r="C68" s="59"/>
    </row>
    <row r="69" spans="3:10" ht="15.95" customHeight="1">
      <c r="C69" s="59"/>
    </row>
    <row r="70" spans="3:10" ht="15.95" customHeight="1">
      <c r="C70" s="59"/>
      <c r="H70" s="65"/>
    </row>
    <row r="71" spans="3:10" ht="15.95" customHeight="1">
      <c r="C71" s="59"/>
    </row>
  </sheetData>
  <phoneticPr fontId="2" type="noConversion"/>
  <pageMargins left="0.66929133858267698" right="0.39370078740157499" top="0.511811023622047" bottom="0.511811023622047" header="0.511811023622047" footer="0.511811023622047"/>
  <pageSetup paperSize="9" scale="80" orientation="portrait" horizontalDpi="4294967293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U57"/>
  <sheetViews>
    <sheetView view="pageBreakPreview" topLeftCell="A18" zoomScaleNormal="75" zoomScaleSheetLayoutView="75" workbookViewId="0">
      <selection activeCell="M37" sqref="M37"/>
    </sheetView>
  </sheetViews>
  <sheetFormatPr defaultRowHeight="15.75"/>
  <cols>
    <col min="1" max="1" width="1.85546875" style="26" customWidth="1"/>
    <col min="2" max="2" width="3.7109375" style="26" customWidth="1"/>
    <col min="3" max="3" width="15.140625" style="26" customWidth="1"/>
    <col min="4" max="4" width="24.28515625" style="26" customWidth="1"/>
    <col min="5" max="5" width="9.85546875" style="26" customWidth="1"/>
    <col min="6" max="6" width="1.7109375" style="26" customWidth="1"/>
    <col min="7" max="7" width="14.140625" style="26" bestFit="1" customWidth="1"/>
    <col min="8" max="8" width="1.5703125" style="26" customWidth="1"/>
    <col min="9" max="9" width="12.5703125" style="26" bestFit="1" customWidth="1"/>
    <col min="10" max="10" width="1.5703125" style="26" customWidth="1"/>
    <col min="11" max="11" width="9" style="26" bestFit="1" customWidth="1"/>
    <col min="12" max="12" width="1.5703125" style="26" customWidth="1"/>
    <col min="13" max="13" width="14" style="26" bestFit="1" customWidth="1"/>
    <col min="14" max="14" width="1.7109375" style="26" customWidth="1"/>
    <col min="15" max="15" width="9" style="26" bestFit="1" customWidth="1"/>
    <col min="16" max="16" width="1.7109375" style="26" customWidth="1"/>
    <col min="17" max="17" width="9.5703125" style="26" bestFit="1" customWidth="1"/>
    <col min="18" max="18" width="1.7109375" style="26" customWidth="1"/>
    <col min="19" max="19" width="9" style="26" bestFit="1" customWidth="1"/>
    <col min="20" max="16384" width="9.140625" style="26"/>
  </cols>
  <sheetData>
    <row r="1" spans="2:19" ht="15.95" customHeight="1"/>
    <row r="2" spans="2:19" ht="15.95" customHeight="1">
      <c r="B2" s="46" t="s">
        <v>15</v>
      </c>
      <c r="C2" s="45"/>
      <c r="D2" s="45"/>
    </row>
    <row r="3" spans="2:19" ht="15.95" customHeight="1">
      <c r="B3" s="46" t="s">
        <v>84</v>
      </c>
      <c r="C3" s="45"/>
      <c r="D3" s="45"/>
    </row>
    <row r="4" spans="2:19" ht="15.95" customHeight="1">
      <c r="B4" s="27"/>
    </row>
    <row r="5" spans="2:19" ht="15.95" customHeight="1">
      <c r="B5" s="48" t="s">
        <v>8</v>
      </c>
    </row>
    <row r="6" spans="2:19" ht="15.95" customHeight="1">
      <c r="B6" s="48" t="s">
        <v>145</v>
      </c>
    </row>
    <row r="7" spans="2:19" ht="15.95" customHeight="1">
      <c r="B7" s="48"/>
    </row>
    <row r="8" spans="2:19" ht="15.95" customHeight="1">
      <c r="B8" s="80" t="s">
        <v>42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</row>
    <row r="9" spans="2:19" ht="15.95" customHeight="1">
      <c r="B9" s="29"/>
    </row>
    <row r="10" spans="2:19" ht="15.95" customHeight="1">
      <c r="B10" s="30"/>
    </row>
    <row r="11" spans="2:19" ht="15.95" customHeight="1">
      <c r="B11" s="30"/>
      <c r="E11" s="80" t="s">
        <v>68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75"/>
      <c r="Q11" s="75"/>
      <c r="R11" s="75"/>
      <c r="S11" s="75"/>
    </row>
    <row r="12" spans="2:19" ht="15.95" customHeight="1">
      <c r="B12" s="29"/>
    </row>
    <row r="13" spans="2:19" ht="15.95" customHeight="1">
      <c r="B13" s="29" t="s">
        <v>12</v>
      </c>
      <c r="E13" s="28"/>
      <c r="F13" s="28"/>
      <c r="G13" s="28"/>
      <c r="H13" s="28"/>
      <c r="I13" s="28"/>
      <c r="J13" s="28"/>
      <c r="K13" s="76"/>
      <c r="L13" s="76"/>
      <c r="M13" s="28"/>
      <c r="N13" s="28"/>
      <c r="O13" s="72"/>
      <c r="P13" s="72"/>
      <c r="Q13" s="72"/>
      <c r="R13" s="72"/>
      <c r="S13" s="30"/>
    </row>
    <row r="14" spans="2:19" ht="15.95" customHeight="1">
      <c r="B14" s="29"/>
      <c r="E14" s="28" t="s">
        <v>43</v>
      </c>
      <c r="F14" s="28"/>
      <c r="G14" s="28" t="s">
        <v>81</v>
      </c>
      <c r="H14" s="28"/>
      <c r="I14" s="28" t="s">
        <v>78</v>
      </c>
      <c r="J14" s="28"/>
      <c r="K14" s="77" t="s">
        <v>130</v>
      </c>
      <c r="L14" s="76"/>
      <c r="M14" s="28" t="s">
        <v>79</v>
      </c>
      <c r="N14" s="28"/>
      <c r="O14" s="72"/>
      <c r="P14" s="72"/>
      <c r="Q14" s="72" t="s">
        <v>109</v>
      </c>
      <c r="R14" s="72"/>
      <c r="S14" s="28" t="s">
        <v>2</v>
      </c>
    </row>
    <row r="15" spans="2:19" ht="15.95" customHeight="1">
      <c r="E15" s="28" t="s">
        <v>44</v>
      </c>
      <c r="F15" s="28"/>
      <c r="G15" s="28" t="s">
        <v>41</v>
      </c>
      <c r="H15" s="28"/>
      <c r="I15" s="28" t="s">
        <v>41</v>
      </c>
      <c r="J15" s="28"/>
      <c r="K15" s="77" t="s">
        <v>41</v>
      </c>
      <c r="L15" s="76"/>
      <c r="M15" s="28" t="s">
        <v>69</v>
      </c>
      <c r="N15" s="28"/>
      <c r="O15" s="72" t="s">
        <v>2</v>
      </c>
      <c r="P15" s="72"/>
      <c r="Q15" s="72" t="s">
        <v>110</v>
      </c>
      <c r="R15" s="72"/>
      <c r="S15" s="28" t="s">
        <v>91</v>
      </c>
    </row>
    <row r="16" spans="2:19" ht="15.95" customHeight="1">
      <c r="B16" s="30"/>
      <c r="E16" s="31" t="s">
        <v>13</v>
      </c>
      <c r="F16" s="32"/>
      <c r="G16" s="31" t="s">
        <v>13</v>
      </c>
      <c r="H16" s="30"/>
      <c r="I16" s="31" t="s">
        <v>13</v>
      </c>
      <c r="J16" s="30"/>
      <c r="K16" s="31" t="s">
        <v>13</v>
      </c>
      <c r="L16" s="30"/>
      <c r="M16" s="31" t="s">
        <v>13</v>
      </c>
      <c r="N16" s="30"/>
      <c r="O16" s="31" t="s">
        <v>13</v>
      </c>
      <c r="P16" s="30"/>
      <c r="Q16" s="31" t="s">
        <v>13</v>
      </c>
      <c r="R16" s="30"/>
      <c r="S16" s="31" t="s">
        <v>13</v>
      </c>
    </row>
    <row r="17" spans="2:19" ht="15.95" customHeight="1">
      <c r="B17" s="30"/>
    </row>
    <row r="18" spans="2:19" ht="15.95" customHeight="1">
      <c r="B18" s="30" t="s">
        <v>106</v>
      </c>
      <c r="D18" s="33"/>
      <c r="E18" s="34">
        <v>60000</v>
      </c>
      <c r="F18" s="35"/>
      <c r="G18" s="36">
        <v>5293</v>
      </c>
      <c r="H18" s="35"/>
      <c r="I18" s="34">
        <v>41653</v>
      </c>
      <c r="J18" s="35"/>
      <c r="K18" s="35">
        <v>0</v>
      </c>
      <c r="L18" s="35"/>
      <c r="M18" s="34">
        <v>-56128</v>
      </c>
      <c r="N18" s="35"/>
      <c r="O18" s="34">
        <f>SUM(E18:M18)</f>
        <v>50818</v>
      </c>
      <c r="P18" s="35"/>
      <c r="Q18" s="34">
        <v>177</v>
      </c>
      <c r="R18" s="35"/>
      <c r="S18" s="37">
        <f>SUM(O18:Q18)</f>
        <v>50995</v>
      </c>
    </row>
    <row r="19" spans="2:19" ht="15.95" customHeight="1">
      <c r="D19" s="33"/>
      <c r="E19" s="35"/>
      <c r="F19" s="35"/>
      <c r="G19" s="38"/>
      <c r="H19" s="35"/>
      <c r="I19" s="35"/>
      <c r="J19" s="35"/>
      <c r="K19" s="35"/>
      <c r="L19" s="35"/>
      <c r="M19" s="35"/>
      <c r="N19" s="35"/>
      <c r="O19" s="34"/>
      <c r="P19" s="35"/>
      <c r="Q19" s="34"/>
      <c r="R19" s="35"/>
      <c r="S19" s="37"/>
    </row>
    <row r="20" spans="2:19" ht="15.95" customHeight="1">
      <c r="B20" s="26" t="s">
        <v>82</v>
      </c>
      <c r="E20" s="36">
        <v>0</v>
      </c>
      <c r="F20" s="36"/>
      <c r="G20" s="36">
        <v>0</v>
      </c>
      <c r="H20" s="36"/>
      <c r="I20" s="36">
        <v>4321</v>
      </c>
      <c r="J20" s="36"/>
      <c r="K20" s="36">
        <v>0</v>
      </c>
      <c r="L20" s="36"/>
      <c r="M20" s="34">
        <v>0</v>
      </c>
      <c r="N20" s="35"/>
      <c r="O20" s="34">
        <f>SUM(E20:M20)</f>
        <v>4321</v>
      </c>
      <c r="P20" s="35"/>
      <c r="Q20" s="34">
        <v>0</v>
      </c>
      <c r="R20" s="35"/>
      <c r="S20" s="37">
        <f>SUM(O20:Q20)</f>
        <v>4321</v>
      </c>
    </row>
    <row r="21" spans="2:19" ht="15.95" customHeight="1">
      <c r="E21" s="36"/>
      <c r="F21" s="36"/>
      <c r="G21" s="36"/>
      <c r="H21" s="36"/>
      <c r="I21" s="36"/>
      <c r="J21" s="36"/>
      <c r="K21" s="36"/>
      <c r="L21" s="36"/>
      <c r="M21" s="34"/>
      <c r="N21" s="35"/>
      <c r="O21" s="34"/>
      <c r="P21" s="35"/>
      <c r="Q21" s="34"/>
      <c r="R21" s="35"/>
      <c r="S21" s="37"/>
    </row>
    <row r="22" spans="2:19" ht="15.95" customHeight="1">
      <c r="B22" s="26" t="s">
        <v>131</v>
      </c>
      <c r="E22" s="36"/>
      <c r="F22" s="36"/>
      <c r="G22" s="36"/>
      <c r="H22" s="36"/>
      <c r="I22" s="36"/>
      <c r="J22" s="36"/>
      <c r="K22" s="36"/>
      <c r="L22" s="36"/>
      <c r="M22" s="34"/>
      <c r="N22" s="35"/>
      <c r="O22" s="34"/>
      <c r="P22" s="35"/>
      <c r="Q22" s="34"/>
      <c r="R22" s="35"/>
      <c r="S22" s="37"/>
    </row>
    <row r="23" spans="2:19" ht="15.95" customHeight="1">
      <c r="C23" s="26" t="s">
        <v>132</v>
      </c>
      <c r="E23" s="36">
        <v>0</v>
      </c>
      <c r="F23" s="36"/>
      <c r="G23" s="36">
        <v>0</v>
      </c>
      <c r="H23" s="36"/>
      <c r="I23" s="36">
        <v>0</v>
      </c>
      <c r="J23" s="36"/>
      <c r="K23" s="36">
        <v>580</v>
      </c>
      <c r="L23" s="36"/>
      <c r="M23" s="34">
        <v>0</v>
      </c>
      <c r="N23" s="35"/>
      <c r="O23" s="34">
        <f>SUM(E23:M23)</f>
        <v>580</v>
      </c>
      <c r="P23" s="35"/>
      <c r="Q23" s="34">
        <v>0</v>
      </c>
      <c r="R23" s="35"/>
      <c r="S23" s="37">
        <f>SUM(O23:Q23)</f>
        <v>580</v>
      </c>
    </row>
    <row r="24" spans="2:19" ht="15.95" customHeight="1">
      <c r="E24" s="36"/>
      <c r="F24" s="36"/>
      <c r="G24" s="36"/>
      <c r="H24" s="36"/>
      <c r="I24" s="36"/>
      <c r="J24" s="36"/>
      <c r="K24" s="36"/>
      <c r="L24" s="36"/>
      <c r="M24" s="34"/>
      <c r="N24" s="35"/>
      <c r="O24" s="34"/>
      <c r="P24" s="35"/>
      <c r="Q24" s="34"/>
      <c r="R24" s="35"/>
      <c r="S24" s="37"/>
    </row>
    <row r="25" spans="2:19" ht="15.95" customHeight="1">
      <c r="B25" s="26" t="s">
        <v>108</v>
      </c>
      <c r="E25" s="36"/>
      <c r="F25" s="36"/>
      <c r="G25" s="36"/>
      <c r="H25" s="36"/>
      <c r="I25" s="36"/>
      <c r="J25" s="36"/>
      <c r="K25" s="36"/>
      <c r="L25" s="36"/>
      <c r="M25" s="34"/>
      <c r="N25" s="35"/>
      <c r="O25" s="34"/>
      <c r="P25" s="35"/>
      <c r="Q25" s="34"/>
      <c r="R25" s="35"/>
      <c r="S25" s="37"/>
    </row>
    <row r="26" spans="2:19" ht="15.95" customHeight="1">
      <c r="C26" s="71" t="s">
        <v>127</v>
      </c>
      <c r="E26" s="36">
        <v>0</v>
      </c>
      <c r="F26" s="36"/>
      <c r="G26" s="36">
        <v>0</v>
      </c>
      <c r="H26" s="36"/>
      <c r="I26" s="36">
        <v>0</v>
      </c>
      <c r="J26" s="36"/>
      <c r="K26" s="36">
        <v>0</v>
      </c>
      <c r="L26" s="36"/>
      <c r="M26" s="34">
        <v>-900</v>
      </c>
      <c r="N26" s="35"/>
      <c r="O26" s="34">
        <f>SUM(E26:M26)</f>
        <v>-900</v>
      </c>
      <c r="P26" s="35"/>
      <c r="Q26" s="34">
        <v>0</v>
      </c>
      <c r="R26" s="35"/>
      <c r="S26" s="37">
        <f>SUM(O26:Q26)</f>
        <v>-900</v>
      </c>
    </row>
    <row r="27" spans="2:19" ht="15.95" customHeight="1">
      <c r="E27" s="36"/>
      <c r="F27" s="36"/>
      <c r="G27" s="36"/>
      <c r="H27" s="36"/>
      <c r="I27" s="36"/>
      <c r="J27" s="36"/>
      <c r="K27" s="36"/>
      <c r="L27" s="36"/>
      <c r="M27" s="34"/>
      <c r="N27" s="35"/>
      <c r="O27" s="34"/>
      <c r="P27" s="35"/>
      <c r="Q27" s="34"/>
      <c r="R27" s="35"/>
      <c r="S27" s="37"/>
    </row>
    <row r="28" spans="2:19" ht="15.95" customHeight="1">
      <c r="B28" s="26" t="s">
        <v>136</v>
      </c>
      <c r="E28" s="36">
        <v>0</v>
      </c>
      <c r="F28" s="36"/>
      <c r="G28" s="36">
        <v>0</v>
      </c>
      <c r="H28" s="36"/>
      <c r="I28" s="36">
        <v>0</v>
      </c>
      <c r="J28" s="36"/>
      <c r="K28" s="36">
        <v>0</v>
      </c>
      <c r="L28" s="36"/>
      <c r="M28" s="34">
        <v>-7398</v>
      </c>
      <c r="N28" s="35"/>
      <c r="O28" s="34">
        <f>SUM(E28:M28)</f>
        <v>-7398</v>
      </c>
      <c r="P28" s="35"/>
      <c r="Q28" s="34">
        <v>-20</v>
      </c>
      <c r="R28" s="35"/>
      <c r="S28" s="37">
        <f>SUM(O28:Q28)</f>
        <v>-7418</v>
      </c>
    </row>
    <row r="29" spans="2:19" ht="15.95" customHeight="1">
      <c r="E29" s="36"/>
      <c r="F29" s="36"/>
      <c r="G29" s="36"/>
      <c r="H29" s="36"/>
      <c r="I29" s="36"/>
      <c r="J29" s="36"/>
      <c r="K29" s="36"/>
      <c r="L29" s="36"/>
      <c r="M29" s="34"/>
      <c r="N29" s="35"/>
      <c r="O29" s="34"/>
      <c r="P29" s="35"/>
      <c r="Q29" s="34"/>
      <c r="R29" s="35"/>
      <c r="S29" s="37"/>
    </row>
    <row r="30" spans="2:19" ht="15.95" customHeight="1" thickBot="1">
      <c r="B30" s="30" t="s">
        <v>129</v>
      </c>
      <c r="E30" s="73">
        <f>SUM(E18:E29)</f>
        <v>60000</v>
      </c>
      <c r="F30" s="36"/>
      <c r="G30" s="73">
        <f>SUM(G18:G29)</f>
        <v>5293</v>
      </c>
      <c r="H30" s="36"/>
      <c r="I30" s="73">
        <f>SUM(I18:I29)</f>
        <v>45974</v>
      </c>
      <c r="J30" s="36"/>
      <c r="K30" s="73">
        <f>SUM(K18:K29)</f>
        <v>580</v>
      </c>
      <c r="L30" s="36"/>
      <c r="M30" s="73">
        <f>SUM(M18:M29)</f>
        <v>-64426</v>
      </c>
      <c r="N30" s="35"/>
      <c r="O30" s="74">
        <f>SUM(O18:O29)</f>
        <v>47421</v>
      </c>
      <c r="P30" s="35"/>
      <c r="Q30" s="74">
        <f>SUM(Q18:Q29)</f>
        <v>157</v>
      </c>
      <c r="R30" s="35"/>
      <c r="S30" s="73">
        <f>SUM(S18:S29)</f>
        <v>47578</v>
      </c>
    </row>
    <row r="31" spans="2:19" ht="15.95" customHeight="1" thickTop="1">
      <c r="E31" s="37"/>
      <c r="F31" s="37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2:19" ht="15.95" customHeight="1">
      <c r="B32" s="30" t="s">
        <v>137</v>
      </c>
      <c r="E32" s="37">
        <f>+E30</f>
        <v>60000</v>
      </c>
      <c r="F32" s="37"/>
      <c r="G32" s="36">
        <f>+G30</f>
        <v>5293</v>
      </c>
      <c r="H32" s="37"/>
      <c r="I32" s="37">
        <f>+I30</f>
        <v>45974</v>
      </c>
      <c r="J32" s="37"/>
      <c r="K32" s="37">
        <f>+K30</f>
        <v>580</v>
      </c>
      <c r="L32" s="37"/>
      <c r="M32" s="37">
        <f>+M30</f>
        <v>-64426</v>
      </c>
      <c r="N32" s="37"/>
      <c r="O32" s="37">
        <f>SUM(E32:M32)</f>
        <v>47421</v>
      </c>
      <c r="P32" s="37"/>
      <c r="Q32" s="37">
        <f>+Q30</f>
        <v>157</v>
      </c>
      <c r="R32" s="37"/>
      <c r="S32" s="37">
        <f>SUM(O32:Q32)</f>
        <v>47578</v>
      </c>
    </row>
    <row r="33" spans="2:21" ht="15.95" customHeight="1">
      <c r="E33" s="37"/>
      <c r="F33" s="37"/>
      <c r="G33" s="36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</row>
    <row r="34" spans="2:21" ht="15.95" customHeight="1">
      <c r="B34" s="26" t="s">
        <v>82</v>
      </c>
      <c r="E34" s="37">
        <v>0</v>
      </c>
      <c r="F34" s="37"/>
      <c r="G34" s="36">
        <v>0</v>
      </c>
      <c r="H34" s="37"/>
      <c r="I34" s="37">
        <v>0</v>
      </c>
      <c r="J34" s="37"/>
      <c r="K34" s="37">
        <v>0</v>
      </c>
      <c r="L34" s="37"/>
      <c r="M34" s="37">
        <v>0</v>
      </c>
      <c r="N34" s="37"/>
      <c r="O34" s="37">
        <f>SUM(E34:M34)</f>
        <v>0</v>
      </c>
      <c r="P34" s="37"/>
      <c r="Q34" s="37">
        <v>0</v>
      </c>
      <c r="R34" s="37"/>
      <c r="S34" s="37">
        <f>SUM(O34:Q34)</f>
        <v>0</v>
      </c>
    </row>
    <row r="35" spans="2:21" ht="15.95" customHeight="1">
      <c r="E35" s="37"/>
      <c r="F35" s="37"/>
      <c r="G35" s="36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2:21" ht="15.95" customHeight="1">
      <c r="B36" s="26" t="s">
        <v>149</v>
      </c>
      <c r="D36" s="37"/>
      <c r="E36" s="37">
        <v>0</v>
      </c>
      <c r="F36" s="37"/>
      <c r="G36" s="36">
        <v>0</v>
      </c>
      <c r="H36" s="37"/>
      <c r="I36" s="37">
        <v>0</v>
      </c>
      <c r="J36" s="37"/>
      <c r="K36" s="37">
        <v>0</v>
      </c>
      <c r="L36" s="37"/>
      <c r="M36" s="37">
        <v>1708</v>
      </c>
      <c r="N36" s="37"/>
      <c r="O36" s="37">
        <f>SUM(E36:M36)</f>
        <v>1708</v>
      </c>
      <c r="P36" s="37"/>
      <c r="Q36" s="37">
        <v>0</v>
      </c>
      <c r="R36" s="37"/>
      <c r="S36" s="37">
        <f>SUM(O36:Q36)</f>
        <v>1708</v>
      </c>
      <c r="U36" s="67"/>
    </row>
    <row r="37" spans="2:21" ht="15.95" customHeight="1">
      <c r="D37" s="41"/>
    </row>
    <row r="38" spans="2:21" ht="15.95" customHeight="1" thickBot="1">
      <c r="B38" s="30" t="s">
        <v>147</v>
      </c>
      <c r="D38" s="39"/>
      <c r="E38" s="40">
        <f>SUM(E32:E36)</f>
        <v>60000</v>
      </c>
      <c r="F38" s="37"/>
      <c r="G38" s="40">
        <f>SUM(G32:G36)</f>
        <v>5293</v>
      </c>
      <c r="H38" s="37"/>
      <c r="I38" s="40">
        <f>SUM(I32:I36)</f>
        <v>45974</v>
      </c>
      <c r="J38" s="37"/>
      <c r="K38" s="40">
        <f>SUM(K32:K36)</f>
        <v>580</v>
      </c>
      <c r="L38" s="37"/>
      <c r="M38" s="40">
        <f>SUM(M32:M36)</f>
        <v>-62718</v>
      </c>
      <c r="N38" s="37"/>
      <c r="O38" s="40">
        <f>SUM(O32:O37)</f>
        <v>49129</v>
      </c>
      <c r="P38" s="37"/>
      <c r="Q38" s="40">
        <f>SUM(Q32:Q37)</f>
        <v>157</v>
      </c>
      <c r="R38" s="37"/>
      <c r="S38" s="40">
        <f>SUM(S32:S36)</f>
        <v>49286</v>
      </c>
      <c r="U38" s="68"/>
    </row>
    <row r="39" spans="2:21" ht="15.95" customHeight="1" thickTop="1">
      <c r="D39" s="39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</row>
    <row r="40" spans="2:21" ht="15.95" customHeight="1"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</row>
    <row r="41" spans="2:21" ht="15.95" customHeight="1">
      <c r="B41" s="47" t="s">
        <v>114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33"/>
      <c r="O41" s="33"/>
      <c r="P41" s="33"/>
      <c r="Q41" s="33"/>
      <c r="R41" s="33"/>
    </row>
    <row r="42" spans="2:21" ht="15.95" customHeight="1">
      <c r="B42" s="47" t="s">
        <v>138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33"/>
      <c r="O42" s="33"/>
      <c r="P42" s="33"/>
      <c r="Q42" s="33"/>
      <c r="R42" s="33"/>
    </row>
    <row r="43" spans="2:21" ht="15.95" customHeight="1"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2:21" ht="15.95" customHeight="1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7"/>
      <c r="O44" s="37"/>
      <c r="P44" s="37"/>
      <c r="Q44" s="37"/>
      <c r="R44" s="37"/>
    </row>
    <row r="45" spans="2:21" ht="15.95" customHeight="1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7"/>
      <c r="O45" s="37"/>
      <c r="P45" s="37"/>
      <c r="Q45" s="37"/>
      <c r="R45" s="37"/>
    </row>
    <row r="46" spans="2:21" ht="15.95" customHeight="1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7"/>
      <c r="O46" s="37"/>
      <c r="P46" s="37"/>
      <c r="Q46" s="37"/>
      <c r="R46" s="37"/>
    </row>
    <row r="47" spans="2:21" ht="15.95" customHeight="1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7"/>
      <c r="O47" s="37"/>
      <c r="P47" s="37"/>
      <c r="Q47" s="37"/>
      <c r="R47" s="37"/>
    </row>
    <row r="48" spans="2:21" ht="15.95" customHeight="1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7"/>
      <c r="O48" s="37"/>
      <c r="P48" s="37"/>
      <c r="Q48" s="37"/>
      <c r="R48" s="37"/>
    </row>
    <row r="49" spans="2:18" ht="15.95" customHeight="1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2:18" ht="15.95" customHeight="1"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</row>
    <row r="51" spans="2:18" ht="15.95" customHeight="1"/>
    <row r="52" spans="2:18" ht="15.95" customHeight="1"/>
    <row r="53" spans="2:18" ht="15.95" customHeight="1"/>
    <row r="54" spans="2:18" ht="15.95" customHeight="1"/>
    <row r="55" spans="2:18" ht="15.95" customHeight="1"/>
    <row r="56" spans="2:18" ht="15.95" customHeight="1">
      <c r="B56" s="30"/>
    </row>
    <row r="57" spans="2:18" ht="15.95" customHeight="1">
      <c r="B57" s="30"/>
    </row>
  </sheetData>
  <mergeCells count="2">
    <mergeCell ref="B8:S8"/>
    <mergeCell ref="E11:O11"/>
  </mergeCells>
  <phoneticPr fontId="2" type="noConversion"/>
  <pageMargins left="0" right="0" top="0.98425196850393704" bottom="0.98425196850393704" header="0.511811023622047" footer="0.511811023622047"/>
  <pageSetup paperSize="9" scale="71" orientation="portrait" horizontalDpi="4294967293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C2:N54"/>
  <sheetViews>
    <sheetView tabSelected="1" view="pageBreakPreview" zoomScaleNormal="75" zoomScaleSheetLayoutView="75" workbookViewId="0">
      <selection activeCell="H53" sqref="H53"/>
    </sheetView>
  </sheetViews>
  <sheetFormatPr defaultRowHeight="15.75"/>
  <cols>
    <col min="1" max="1" width="0.42578125" style="45" customWidth="1"/>
    <col min="2" max="2" width="2.7109375" style="45" customWidth="1"/>
    <col min="3" max="3" width="3.7109375" style="45" customWidth="1"/>
    <col min="4" max="4" width="15.7109375" style="45" customWidth="1"/>
    <col min="5" max="6" width="9.140625" style="45"/>
    <col min="7" max="7" width="25.5703125" style="45" customWidth="1"/>
    <col min="8" max="8" width="20.5703125" style="45" bestFit="1" customWidth="1"/>
    <col min="9" max="9" width="1.85546875" style="45" customWidth="1"/>
    <col min="10" max="10" width="20.5703125" style="45" bestFit="1" customWidth="1"/>
    <col min="11" max="13" width="9.140625" style="45"/>
    <col min="14" max="14" width="16.140625" style="65" bestFit="1" customWidth="1"/>
    <col min="15" max="16384" width="9.140625" style="45"/>
  </cols>
  <sheetData>
    <row r="2" spans="3:11" ht="15.95" customHeight="1">
      <c r="C2" s="46" t="s">
        <v>15</v>
      </c>
      <c r="I2" s="57"/>
    </row>
    <row r="3" spans="3:11" ht="15.95" customHeight="1">
      <c r="C3" s="46" t="s">
        <v>84</v>
      </c>
      <c r="I3" s="57"/>
    </row>
    <row r="4" spans="3:11" ht="15.95" customHeight="1">
      <c r="C4" s="47"/>
      <c r="I4" s="57"/>
    </row>
    <row r="5" spans="3:11" ht="15.95" customHeight="1">
      <c r="C5" s="46" t="s">
        <v>124</v>
      </c>
      <c r="I5" s="57"/>
    </row>
    <row r="6" spans="3:11" ht="15.95" customHeight="1">
      <c r="C6" s="46" t="s">
        <v>142</v>
      </c>
      <c r="I6" s="57"/>
    </row>
    <row r="7" spans="3:11" ht="15.95" customHeight="1">
      <c r="C7" s="45" t="s">
        <v>16</v>
      </c>
      <c r="H7" s="2"/>
      <c r="I7" s="43"/>
      <c r="J7" s="2"/>
    </row>
    <row r="8" spans="3:11" ht="15.95" customHeight="1">
      <c r="H8" s="3" t="s">
        <v>53</v>
      </c>
      <c r="I8" s="43"/>
      <c r="J8" s="2" t="s">
        <v>54</v>
      </c>
    </row>
    <row r="9" spans="3:11" ht="15.95" customHeight="1">
      <c r="H9" s="3" t="s">
        <v>55</v>
      </c>
      <c r="I9" s="43"/>
      <c r="J9" s="2" t="s">
        <v>55</v>
      </c>
    </row>
    <row r="10" spans="3:11" ht="15.95" customHeight="1">
      <c r="H10" s="5" t="s">
        <v>143</v>
      </c>
      <c r="I10" s="15"/>
      <c r="J10" s="5" t="s">
        <v>144</v>
      </c>
    </row>
    <row r="11" spans="3:11" ht="15.95" customHeight="1">
      <c r="H11" s="3" t="s">
        <v>13</v>
      </c>
      <c r="I11" s="11"/>
      <c r="J11" s="3" t="s">
        <v>13</v>
      </c>
    </row>
    <row r="12" spans="3:11" ht="15.95" customHeight="1">
      <c r="C12" s="47" t="s">
        <v>45</v>
      </c>
      <c r="I12" s="57"/>
    </row>
    <row r="13" spans="3:11" ht="15.95" customHeight="1">
      <c r="C13" s="45" t="s">
        <v>133</v>
      </c>
      <c r="H13" s="1">
        <v>1708</v>
      </c>
      <c r="I13" s="6"/>
      <c r="J13" s="54">
        <v>-2952</v>
      </c>
    </row>
    <row r="14" spans="3:11" ht="9.75" customHeight="1">
      <c r="I14" s="57"/>
      <c r="J14" s="54"/>
    </row>
    <row r="15" spans="3:11" ht="15.95" customHeight="1">
      <c r="C15" s="45" t="s">
        <v>46</v>
      </c>
      <c r="H15" s="1"/>
      <c r="I15" s="1"/>
      <c r="J15" s="1"/>
      <c r="K15" s="1"/>
    </row>
    <row r="16" spans="3:11" ht="9.75" customHeight="1">
      <c r="H16" s="1"/>
      <c r="I16" s="1"/>
      <c r="J16" s="1"/>
      <c r="K16" s="1"/>
    </row>
    <row r="17" spans="3:14" ht="15.95" customHeight="1">
      <c r="D17" s="45" t="s">
        <v>5</v>
      </c>
      <c r="H17" s="1"/>
      <c r="I17" s="1"/>
      <c r="J17" s="1"/>
      <c r="K17" s="1"/>
    </row>
    <row r="18" spans="3:14" ht="15.95" customHeight="1">
      <c r="D18" s="62" t="s">
        <v>80</v>
      </c>
      <c r="H18" s="1">
        <v>994</v>
      </c>
      <c r="I18" s="1"/>
      <c r="J18" s="1">
        <v>1212</v>
      </c>
      <c r="K18" s="1"/>
    </row>
    <row r="19" spans="3:14" ht="15.95" customHeight="1">
      <c r="D19" s="45" t="s">
        <v>93</v>
      </c>
      <c r="H19" s="14">
        <v>310</v>
      </c>
      <c r="I19" s="1"/>
      <c r="J19" s="1">
        <v>295</v>
      </c>
      <c r="K19" s="1"/>
    </row>
    <row r="20" spans="3:14" ht="15.95" customHeight="1">
      <c r="D20" s="45" t="s">
        <v>87</v>
      </c>
      <c r="H20" s="66">
        <v>0</v>
      </c>
      <c r="I20" s="1"/>
      <c r="J20" s="8">
        <v>223</v>
      </c>
      <c r="K20" s="1"/>
    </row>
    <row r="21" spans="3:14" ht="15.95" customHeight="1">
      <c r="H21" s="1">
        <f>SUM(H13:H20)</f>
        <v>3012</v>
      </c>
      <c r="I21" s="1"/>
      <c r="J21" s="1">
        <f>SUM(J13:J20)</f>
        <v>-1222</v>
      </c>
      <c r="K21" s="1"/>
    </row>
    <row r="22" spans="3:14" ht="15.75" customHeight="1">
      <c r="D22" s="45" t="s">
        <v>14</v>
      </c>
      <c r="H22" s="1"/>
      <c r="I22" s="6"/>
      <c r="J22" s="1"/>
      <c r="K22" s="1"/>
      <c r="N22" s="64"/>
    </row>
    <row r="23" spans="3:14" ht="15.95" customHeight="1">
      <c r="D23" s="62" t="s">
        <v>47</v>
      </c>
      <c r="H23" s="1">
        <v>145</v>
      </c>
      <c r="I23" s="6"/>
      <c r="J23" s="1">
        <v>430</v>
      </c>
    </row>
    <row r="24" spans="3:14" ht="15.95" customHeight="1">
      <c r="D24" s="62" t="s">
        <v>48</v>
      </c>
      <c r="H24" s="1">
        <v>223</v>
      </c>
      <c r="I24" s="6"/>
      <c r="J24" s="1">
        <v>8249</v>
      </c>
    </row>
    <row r="25" spans="3:14" ht="15.95" customHeight="1">
      <c r="D25" s="62" t="s">
        <v>49</v>
      </c>
      <c r="H25" s="8">
        <v>-6512</v>
      </c>
      <c r="I25" s="6"/>
      <c r="J25" s="8">
        <v>-4456</v>
      </c>
    </row>
    <row r="26" spans="3:14" ht="15.95" customHeight="1">
      <c r="C26" s="45" t="s">
        <v>9</v>
      </c>
      <c r="D26" s="62"/>
      <c r="H26" s="1">
        <f>SUM(H21:H25)</f>
        <v>-3132</v>
      </c>
      <c r="I26" s="1"/>
      <c r="J26" s="1">
        <f>SUM(J21:J25)</f>
        <v>3001</v>
      </c>
    </row>
    <row r="27" spans="3:14" ht="15.95" customHeight="1">
      <c r="D27" s="45" t="s">
        <v>58</v>
      </c>
      <c r="H27" s="1">
        <v>0</v>
      </c>
      <c r="I27" s="6"/>
      <c r="J27" s="14">
        <v>-404</v>
      </c>
    </row>
    <row r="28" spans="3:14" ht="15.95" customHeight="1">
      <c r="C28" s="59" t="s">
        <v>86</v>
      </c>
      <c r="D28" s="62"/>
      <c r="H28" s="18">
        <f>SUM(H26:H27)</f>
        <v>-3132</v>
      </c>
      <c r="I28" s="6"/>
      <c r="J28" s="18">
        <f>SUM(J26:J27)</f>
        <v>2597</v>
      </c>
    </row>
    <row r="29" spans="3:14" ht="15.95" customHeight="1">
      <c r="I29" s="57"/>
    </row>
    <row r="30" spans="3:14" ht="15.95" customHeight="1">
      <c r="C30" s="47" t="s">
        <v>50</v>
      </c>
      <c r="H30" s="1"/>
      <c r="I30" s="6"/>
      <c r="J30" s="1"/>
    </row>
    <row r="31" spans="3:14">
      <c r="D31" s="45" t="s">
        <v>5</v>
      </c>
      <c r="H31" s="14"/>
      <c r="I31" s="7"/>
      <c r="J31" s="14"/>
    </row>
    <row r="32" spans="3:14" ht="15.95" customHeight="1">
      <c r="D32" s="62" t="s">
        <v>60</v>
      </c>
      <c r="H32" s="14">
        <v>-2283</v>
      </c>
      <c r="I32" s="7"/>
      <c r="J32" s="14">
        <v>-3607</v>
      </c>
    </row>
    <row r="33" spans="3:10" ht="15.95" customHeight="1">
      <c r="D33" s="45" t="s">
        <v>92</v>
      </c>
      <c r="H33" s="44">
        <f>SUM(H31:H32)</f>
        <v>-2283</v>
      </c>
      <c r="I33" s="7"/>
      <c r="J33" s="44">
        <f>SUM(J31:J32)</f>
        <v>-3607</v>
      </c>
    </row>
    <row r="34" spans="3:10" ht="15.95" customHeight="1">
      <c r="H34" s="1"/>
      <c r="I34" s="6"/>
      <c r="J34" s="1"/>
    </row>
    <row r="35" spans="3:10" ht="15.95" customHeight="1">
      <c r="C35" s="47" t="s">
        <v>51</v>
      </c>
      <c r="H35" s="1"/>
      <c r="I35" s="6"/>
      <c r="J35" s="1"/>
    </row>
    <row r="36" spans="3:10">
      <c r="C36" s="47"/>
      <c r="D36" s="45" t="s">
        <v>107</v>
      </c>
      <c r="H36" s="1">
        <v>822</v>
      </c>
      <c r="I36" s="6"/>
      <c r="J36" s="1">
        <v>0</v>
      </c>
    </row>
    <row r="37" spans="3:10" ht="15.95" customHeight="1">
      <c r="D37" s="45" t="s">
        <v>85</v>
      </c>
      <c r="H37" s="18">
        <f>SUM(H36:H36)</f>
        <v>822</v>
      </c>
      <c r="I37" s="6"/>
      <c r="J37" s="18">
        <f>SUM(J36:J36)</f>
        <v>0</v>
      </c>
    </row>
    <row r="38" spans="3:10" ht="15.95" customHeight="1">
      <c r="H38" s="1"/>
      <c r="I38" s="6"/>
      <c r="J38" s="1"/>
    </row>
    <row r="39" spans="3:10" ht="15.95" customHeight="1">
      <c r="C39" s="47" t="s">
        <v>59</v>
      </c>
      <c r="H39" s="1">
        <f>+H37+H33+H28</f>
        <v>-4593</v>
      </c>
      <c r="I39" s="1"/>
      <c r="J39" s="1">
        <f>+J37+J33+J28</f>
        <v>-1010</v>
      </c>
    </row>
    <row r="40" spans="3:10">
      <c r="C40" s="47" t="s">
        <v>0</v>
      </c>
      <c r="H40" s="1">
        <v>8594</v>
      </c>
      <c r="I40" s="6"/>
      <c r="J40" s="1">
        <v>8206</v>
      </c>
    </row>
    <row r="41" spans="3:10" ht="15.95" customHeight="1" thickBot="1">
      <c r="C41" s="47" t="s">
        <v>52</v>
      </c>
      <c r="H41" s="13">
        <f>SUM(H39:H40)</f>
        <v>4001</v>
      </c>
      <c r="I41" s="6"/>
      <c r="J41" s="13">
        <f>SUM(J39:J40)</f>
        <v>7196</v>
      </c>
    </row>
    <row r="42" spans="3:10" ht="15.95" customHeight="1">
      <c r="C42" s="47"/>
      <c r="H42" s="6"/>
      <c r="I42" s="6"/>
      <c r="J42" s="6"/>
    </row>
    <row r="43" spans="3:10" ht="15.95" customHeight="1">
      <c r="C43" s="47" t="s">
        <v>125</v>
      </c>
      <c r="G43" s="51"/>
      <c r="J43" s="54"/>
    </row>
    <row r="44" spans="3:10">
      <c r="C44" s="47" t="s">
        <v>139</v>
      </c>
      <c r="J44" s="54"/>
    </row>
    <row r="45" spans="3:10" ht="15.95" customHeight="1">
      <c r="C45" s="47" t="s">
        <v>126</v>
      </c>
      <c r="J45" s="54"/>
    </row>
    <row r="46" spans="3:10" ht="15.95" customHeight="1">
      <c r="C46" s="57"/>
      <c r="D46" s="57"/>
      <c r="E46" s="57"/>
      <c r="F46" s="57"/>
      <c r="G46" s="57"/>
      <c r="H46" s="57"/>
      <c r="I46" s="57"/>
      <c r="J46" s="58"/>
    </row>
    <row r="47" spans="3:10" ht="15.95" customHeight="1">
      <c r="C47" s="57"/>
      <c r="D47" s="57"/>
      <c r="E47" s="57"/>
      <c r="F47" s="57"/>
      <c r="G47" s="57"/>
      <c r="H47" s="64"/>
      <c r="I47" s="57"/>
      <c r="J47" s="58"/>
    </row>
    <row r="48" spans="3:10" ht="15.95" customHeight="1">
      <c r="C48" s="57"/>
      <c r="D48" s="57"/>
      <c r="E48" s="57"/>
      <c r="F48" s="57"/>
      <c r="G48" s="57"/>
      <c r="H48" s="64"/>
      <c r="I48" s="57"/>
      <c r="J48" s="58"/>
    </row>
    <row r="49" spans="3:10" ht="15.95" customHeight="1">
      <c r="C49" s="57"/>
      <c r="D49" s="57"/>
      <c r="E49" s="57"/>
      <c r="F49" s="57"/>
      <c r="G49" s="57"/>
      <c r="H49" s="64"/>
      <c r="I49" s="57"/>
      <c r="J49" s="57"/>
    </row>
    <row r="50" spans="3:10" ht="15.95" customHeight="1">
      <c r="C50" s="57"/>
      <c r="D50" s="57"/>
      <c r="E50" s="57"/>
      <c r="F50" s="57"/>
      <c r="G50" s="57"/>
      <c r="H50" s="57"/>
      <c r="I50" s="57"/>
      <c r="J50" s="57"/>
    </row>
    <row r="51" spans="3:10" ht="15.95" customHeight="1">
      <c r="C51" s="57"/>
      <c r="D51" s="57"/>
      <c r="E51" s="57"/>
      <c r="F51" s="57"/>
      <c r="G51" s="57"/>
      <c r="H51" s="64"/>
      <c r="I51" s="57"/>
      <c r="J51" s="57"/>
    </row>
    <row r="52" spans="3:10" ht="15.95" customHeight="1">
      <c r="C52" s="57"/>
      <c r="D52" s="57"/>
      <c r="E52" s="57"/>
      <c r="F52" s="57"/>
      <c r="G52" s="57"/>
      <c r="H52" s="57"/>
      <c r="I52" s="57"/>
      <c r="J52" s="57"/>
    </row>
    <row r="53" spans="3:10" ht="15.95" customHeight="1">
      <c r="C53" s="57"/>
      <c r="D53" s="57"/>
      <c r="E53" s="57"/>
      <c r="F53" s="57"/>
      <c r="G53" s="57"/>
      <c r="H53" s="57"/>
      <c r="I53" s="57"/>
      <c r="J53" s="57"/>
    </row>
    <row r="54" spans="3:10">
      <c r="C54" s="57"/>
      <c r="D54" s="57"/>
      <c r="E54" s="57"/>
      <c r="F54" s="57"/>
      <c r="G54" s="57"/>
      <c r="H54" s="57"/>
      <c r="I54" s="57"/>
      <c r="J54" s="57"/>
    </row>
  </sheetData>
  <phoneticPr fontId="2" type="noConversion"/>
  <pageMargins left="0.74803149606299202" right="0.39370078740157499" top="0.78740157480314998" bottom="0.78740157480314998" header="0.511811023622047" footer="0.511811023622047"/>
  <pageSetup paperSize="9" scale="80" orientation="portrait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Income Statement</vt:lpstr>
      <vt:lpstr>Balance Sheet</vt:lpstr>
      <vt:lpstr>Equity</vt:lpstr>
      <vt:lpstr>Cash Flow</vt:lpstr>
      <vt:lpstr>'Balance Sheet'!Print_Area</vt:lpstr>
      <vt:lpstr>'Cash Flow'!Print_Area</vt:lpstr>
      <vt:lpstr>Equity!Print_Area</vt:lpstr>
      <vt:lpstr>'Income Statement'!Print_Area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2011-08-16T01:23:24Z</cp:lastPrinted>
  <dcterms:created xsi:type="dcterms:W3CDTF">2005-05-23T12:56:46Z</dcterms:created>
  <dcterms:modified xsi:type="dcterms:W3CDTF">2011-08-25T04:33:44Z</dcterms:modified>
</cp:coreProperties>
</file>